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fileSharing readOnlyRecommended="1"/>
  <workbookPr defaultThemeVersion="124226"/>
  <bookViews>
    <workbookView xWindow="0" yWindow="45" windowWidth="11805" windowHeight="6465" firstSheet="1" activeTab="2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Лист1!$A$1:$F$123</definedName>
  </definedNames>
  <calcPr calcId="145621"/>
</workbook>
</file>

<file path=xl/calcChain.xml><?xml version="1.0" encoding="utf-8"?>
<calcChain xmlns="http://schemas.openxmlformats.org/spreadsheetml/2006/main">
  <c r="F155" i="4" l="1"/>
  <c r="D200" i="4" l="1"/>
  <c r="E209" i="4"/>
  <c r="E208" i="4" s="1"/>
  <c r="D209" i="4"/>
  <c r="F344" i="4"/>
  <c r="F343" i="4" s="1"/>
  <c r="F342" i="4" s="1"/>
  <c r="F341" i="4" s="1"/>
  <c r="F340" i="4" s="1"/>
  <c r="F345" i="4"/>
  <c r="D297" i="4"/>
  <c r="D296" i="4" s="1"/>
  <c r="D295" i="4" s="1"/>
  <c r="D299" i="4"/>
  <c r="D298" i="4" s="1"/>
  <c r="E300" i="4"/>
  <c r="F300" i="4" s="1"/>
  <c r="F297" i="4" s="1"/>
  <c r="F296" i="4" s="1"/>
  <c r="F295" i="4" s="1"/>
  <c r="F293" i="4"/>
  <c r="F292" i="4" s="1"/>
  <c r="F291" i="4" s="1"/>
  <c r="F290" i="4" s="1"/>
  <c r="F289" i="4" s="1"/>
  <c r="F288" i="4" s="1"/>
  <c r="F269" i="4"/>
  <c r="E49" i="3"/>
  <c r="E343" i="4"/>
  <c r="E342" i="4" s="1"/>
  <c r="E341" i="4" s="1"/>
  <c r="E340" i="4" s="1"/>
  <c r="E322" i="4" s="1"/>
  <c r="D343" i="4"/>
  <c r="D342" i="4" s="1"/>
  <c r="D341" i="4" s="1"/>
  <c r="D340" i="4" s="1"/>
  <c r="D333" i="4"/>
  <c r="F205" i="4"/>
  <c r="F206" i="4"/>
  <c r="F207" i="4"/>
  <c r="F210" i="4"/>
  <c r="F209" i="4" s="1"/>
  <c r="F208" i="4" s="1"/>
  <c r="E222" i="4"/>
  <c r="E268" i="4"/>
  <c r="F224" i="4"/>
  <c r="F223" i="4"/>
  <c r="D268" i="4"/>
  <c r="F168" i="4"/>
  <c r="F273" i="4"/>
  <c r="F272" i="4"/>
  <c r="D338" i="4"/>
  <c r="D337" i="4" s="1"/>
  <c r="D336" i="4" s="1"/>
  <c r="E271" i="4"/>
  <c r="D271" i="4"/>
  <c r="E87" i="3"/>
  <c r="F88" i="3"/>
  <c r="F87" i="3" s="1"/>
  <c r="D72" i="3"/>
  <c r="E167" i="4"/>
  <c r="E166" i="4" s="1"/>
  <c r="E165" i="4" s="1"/>
  <c r="E164" i="4" s="1"/>
  <c r="D167" i="4"/>
  <c r="D166" i="4" s="1"/>
  <c r="D165" i="4" s="1"/>
  <c r="D164" i="4" s="1"/>
  <c r="D87" i="3"/>
  <c r="E299" i="4" l="1"/>
  <c r="E298" i="4" s="1"/>
  <c r="E320" i="4"/>
  <c r="E319" i="4"/>
  <c r="F299" i="4"/>
  <c r="F298" i="4" s="1"/>
  <c r="D208" i="4"/>
  <c r="E297" i="4"/>
  <c r="E296" i="4" s="1"/>
  <c r="E295" i="4" s="1"/>
  <c r="F164" i="4"/>
  <c r="F167" i="4"/>
  <c r="F165" i="4"/>
  <c r="F271" i="4"/>
  <c r="F166" i="4"/>
  <c r="D335" i="4"/>
  <c r="E65" i="3"/>
  <c r="E64" i="3" s="1"/>
  <c r="E404" i="4"/>
  <c r="E372" i="4"/>
  <c r="F287" i="4"/>
  <c r="F163" i="4"/>
  <c r="F68" i="4"/>
  <c r="D372" i="4"/>
  <c r="E188" i="4"/>
  <c r="E187" i="4" s="1"/>
  <c r="E186" i="4" s="1"/>
  <c r="D188" i="4"/>
  <c r="D187" i="4" s="1"/>
  <c r="D186" i="4" s="1"/>
  <c r="F44" i="4"/>
  <c r="F45" i="4"/>
  <c r="F52" i="4"/>
  <c r="F53" i="4"/>
  <c r="F54" i="4"/>
  <c r="F56" i="4"/>
  <c r="F25" i="4"/>
  <c r="F90" i="3"/>
  <c r="F89" i="3" s="1"/>
  <c r="F86" i="3" s="1"/>
  <c r="E72" i="3"/>
  <c r="E71" i="3" s="1"/>
  <c r="E60" i="4"/>
  <c r="E415" i="4"/>
  <c r="F233" i="4"/>
  <c r="F106" i="4"/>
  <c r="F65" i="4"/>
  <c r="F78" i="3"/>
  <c r="F79" i="3"/>
  <c r="F80" i="3"/>
  <c r="F53" i="3"/>
  <c r="F355" i="4"/>
  <c r="F362" i="4"/>
  <c r="F369" i="4"/>
  <c r="F370" i="4"/>
  <c r="F371" i="4"/>
  <c r="F374" i="4"/>
  <c r="F375" i="4"/>
  <c r="F376" i="4"/>
  <c r="F377" i="4"/>
  <c r="F378" i="4"/>
  <c r="F379" i="4"/>
  <c r="F380" i="4"/>
  <c r="F381" i="4"/>
  <c r="F382" i="4"/>
  <c r="F383" i="4"/>
  <c r="F396" i="4"/>
  <c r="F405" i="4"/>
  <c r="F270" i="4"/>
  <c r="F201" i="4"/>
  <c r="F202" i="4"/>
  <c r="F61" i="4"/>
  <c r="F62" i="4"/>
  <c r="F63" i="4"/>
  <c r="F64" i="4"/>
  <c r="E200" i="4"/>
  <c r="E18" i="4"/>
  <c r="E37" i="4"/>
  <c r="E368" i="4"/>
  <c r="F310" i="4"/>
  <c r="F147" i="4"/>
  <c r="F109" i="4"/>
  <c r="F39" i="4"/>
  <c r="F40" i="4"/>
  <c r="F20" i="4" l="1"/>
  <c r="F21" i="4"/>
  <c r="E62" i="3"/>
  <c r="F416" i="4"/>
  <c r="F286" i="4"/>
  <c r="F285" i="4" s="1"/>
  <c r="F284" i="4" s="1"/>
  <c r="F283" i="4" s="1"/>
  <c r="F282" i="4" s="1"/>
  <c r="F281" i="4" s="1"/>
  <c r="F276" i="4"/>
  <c r="F275" i="4" s="1"/>
  <c r="F173" i="4"/>
  <c r="F172" i="4" s="1"/>
  <c r="F171" i="4" s="1"/>
  <c r="F170" i="4" s="1"/>
  <c r="F169" i="4" s="1"/>
  <c r="F162" i="4"/>
  <c r="F161" i="4" s="1"/>
  <c r="F160" i="4" s="1"/>
  <c r="F159" i="4" s="1"/>
  <c r="F158" i="4" s="1"/>
  <c r="F157" i="4" s="1"/>
  <c r="F154" i="4"/>
  <c r="F138" i="4"/>
  <c r="F137" i="4" s="1"/>
  <c r="F116" i="4" s="1"/>
  <c r="F115" i="4" s="1"/>
  <c r="F114" i="4" s="1"/>
  <c r="F113" i="4" s="1"/>
  <c r="F112" i="4" s="1"/>
  <c r="F100" i="4"/>
  <c r="F83" i="4"/>
  <c r="F82" i="4" s="1"/>
  <c r="F81" i="4" s="1"/>
  <c r="F80" i="4" s="1"/>
  <c r="F79" i="4" s="1"/>
  <c r="F78" i="4" s="1"/>
  <c r="F333" i="4"/>
  <c r="F332" i="4" s="1"/>
  <c r="F331" i="4" s="1"/>
  <c r="F330" i="4" s="1"/>
  <c r="F239" i="4"/>
  <c r="D222" i="4"/>
  <c r="D90" i="4"/>
  <c r="D89" i="4" s="1"/>
  <c r="D88" i="4" s="1"/>
  <c r="D87" i="4" s="1"/>
  <c r="D85" i="4" s="1"/>
  <c r="D26" i="3"/>
  <c r="F30" i="3"/>
  <c r="E308" i="4"/>
  <c r="E309" i="4"/>
  <c r="E279" i="4"/>
  <c r="E278" i="4" s="1"/>
  <c r="E277" i="4" s="1"/>
  <c r="E276" i="4" s="1"/>
  <c r="E275" i="4" s="1"/>
  <c r="E274" i="4" s="1"/>
  <c r="D332" i="4"/>
  <c r="D331" i="4" s="1"/>
  <c r="D330" i="4" s="1"/>
  <c r="D322" i="4" s="1"/>
  <c r="E425" i="4"/>
  <c r="E424" i="4" s="1"/>
  <c r="E423" i="4" s="1"/>
  <c r="E422" i="4" s="1"/>
  <c r="E421" i="4" s="1"/>
  <c r="E431" i="4"/>
  <c r="E430" i="4" s="1"/>
  <c r="E429" i="4" s="1"/>
  <c r="E428" i="4" s="1"/>
  <c r="F431" i="4"/>
  <c r="F430" i="4" s="1"/>
  <c r="F429" i="4" s="1"/>
  <c r="F428" i="4" s="1"/>
  <c r="E245" i="4"/>
  <c r="E244" i="4" s="1"/>
  <c r="E243" i="4" s="1"/>
  <c r="E242" i="4" s="1"/>
  <c r="E241" i="4" s="1"/>
  <c r="E240" i="4" s="1"/>
  <c r="E59" i="3" l="1"/>
  <c r="E58" i="3" s="1"/>
  <c r="F322" i="4"/>
  <c r="F320" i="4" s="1"/>
  <c r="E307" i="4"/>
  <c r="F19" i="4"/>
  <c r="E306" i="4" l="1"/>
  <c r="F73" i="4"/>
  <c r="F76" i="4"/>
  <c r="E83" i="4"/>
  <c r="E82" i="4" s="1"/>
  <c r="E81" i="4" s="1"/>
  <c r="E80" i="4" s="1"/>
  <c r="E79" i="4" s="1"/>
  <c r="E78" i="4" s="1"/>
  <c r="E24" i="4"/>
  <c r="D309" i="4"/>
  <c r="F309" i="4" s="1"/>
  <c r="D308" i="4"/>
  <c r="E20" i="3"/>
  <c r="E56" i="3"/>
  <c r="E55" i="3" s="1"/>
  <c r="E54" i="3" s="1"/>
  <c r="E43" i="4"/>
  <c r="E173" i="4"/>
  <c r="E172" i="4" s="1"/>
  <c r="E171" i="4" s="1"/>
  <c r="E170" i="4" s="1"/>
  <c r="E169" i="4" s="1"/>
  <c r="E162" i="4"/>
  <c r="E161" i="4" s="1"/>
  <c r="E160" i="4" s="1"/>
  <c r="E159" i="4" s="1"/>
  <c r="E158" i="4" s="1"/>
  <c r="E157" i="4" s="1"/>
  <c r="D173" i="4"/>
  <c r="D172" i="4" s="1"/>
  <c r="D171" i="4" s="1"/>
  <c r="D170" i="4" s="1"/>
  <c r="D169" i="4" s="1"/>
  <c r="D162" i="4"/>
  <c r="D161" i="4" s="1"/>
  <c r="D160" i="4" s="1"/>
  <c r="D159" i="4" s="1"/>
  <c r="D158" i="4" s="1"/>
  <c r="D157" i="4" s="1"/>
  <c r="F66" i="4"/>
  <c r="F69" i="4"/>
  <c r="F38" i="4"/>
  <c r="E138" i="4"/>
  <c r="E137" i="4" s="1"/>
  <c r="E116" i="4" s="1"/>
  <c r="E115" i="4" s="1"/>
  <c r="E114" i="4" s="1"/>
  <c r="E113" i="4" s="1"/>
  <c r="E112" i="4" s="1"/>
  <c r="E59" i="4"/>
  <c r="E267" i="4"/>
  <c r="E231" i="4"/>
  <c r="E230" i="4" s="1"/>
  <c r="E229" i="4" s="1"/>
  <c r="E228" i="4" s="1"/>
  <c r="E227" i="4" s="1"/>
  <c r="E226" i="4" s="1"/>
  <c r="E105" i="4"/>
  <c r="E104" i="4" s="1"/>
  <c r="E108" i="4"/>
  <c r="E99" i="4"/>
  <c r="E311" i="4"/>
  <c r="E153" i="4"/>
  <c r="D153" i="4"/>
  <c r="D152" i="4" s="1"/>
  <c r="D156" i="4" l="1"/>
  <c r="E156" i="4"/>
  <c r="E266" i="4"/>
  <c r="E265" i="4" s="1"/>
  <c r="E264" i="4" s="1"/>
  <c r="E263" i="4" s="1"/>
  <c r="E221" i="4"/>
  <c r="E220" i="4" s="1"/>
  <c r="E219" i="4" s="1"/>
  <c r="E218" i="4" s="1"/>
  <c r="E217" i="4" s="1"/>
  <c r="E215" i="4" s="1"/>
  <c r="F222" i="4"/>
  <c r="D307" i="4"/>
  <c r="F308" i="4"/>
  <c r="E107" i="4"/>
  <c r="E103" i="4" s="1"/>
  <c r="E102" i="4" s="1"/>
  <c r="E101" i="4" s="1"/>
  <c r="E305" i="4"/>
  <c r="E152" i="4"/>
  <c r="F153" i="4"/>
  <c r="E414" i="4"/>
  <c r="E98" i="4"/>
  <c r="D151" i="4"/>
  <c r="F156" i="4" l="1"/>
  <c r="D306" i="4"/>
  <c r="F307" i="4"/>
  <c r="E304" i="4"/>
  <c r="E302" i="4" s="1"/>
  <c r="E151" i="4"/>
  <c r="F152" i="4"/>
  <c r="E413" i="4"/>
  <c r="E97" i="4"/>
  <c r="D319" i="4"/>
  <c r="F319" i="4" s="1"/>
  <c r="D150" i="4"/>
  <c r="D305" i="4" l="1"/>
  <c r="F306" i="4"/>
  <c r="E150" i="4"/>
  <c r="F151" i="4"/>
  <c r="E412" i="4"/>
  <c r="E96" i="4"/>
  <c r="D149" i="4"/>
  <c r="D304" i="4" l="1"/>
  <c r="F304" i="4" s="1"/>
  <c r="F305" i="4"/>
  <c r="E149" i="4"/>
  <c r="F150" i="4"/>
  <c r="E411" i="4"/>
  <c r="E95" i="4"/>
  <c r="E94" i="4" s="1"/>
  <c r="D148" i="4"/>
  <c r="D311" i="4"/>
  <c r="E148" i="4" l="1"/>
  <c r="F148" i="4" s="1"/>
  <c r="F149" i="4"/>
  <c r="E410" i="4"/>
  <c r="F311" i="4"/>
  <c r="D302" i="4"/>
  <c r="F302" i="4" s="1"/>
  <c r="D108" i="4"/>
  <c r="F108" i="4" s="1"/>
  <c r="D99" i="4"/>
  <c r="F99" i="4" s="1"/>
  <c r="E286" i="4"/>
  <c r="E285" i="4" s="1"/>
  <c r="E284" i="4" s="1"/>
  <c r="E283" i="4" s="1"/>
  <c r="E282" i="4" s="1"/>
  <c r="E281" i="4" s="1"/>
  <c r="E199" i="4"/>
  <c r="E195" i="4" s="1"/>
  <c r="E51" i="4"/>
  <c r="E49" i="4" s="1"/>
  <c r="F426" i="4"/>
  <c r="F425" i="4" s="1"/>
  <c r="F424" i="4" s="1"/>
  <c r="F423" i="4" s="1"/>
  <c r="F422" i="4" s="1"/>
  <c r="F421" i="4" s="1"/>
  <c r="E395" i="4"/>
  <c r="E354" i="4"/>
  <c r="E361" i="4"/>
  <c r="E367" i="4"/>
  <c r="F243" i="4"/>
  <c r="F242" i="4" s="1"/>
  <c r="E238" i="4"/>
  <c r="E146" i="4"/>
  <c r="E75" i="4"/>
  <c r="E74" i="4" s="1"/>
  <c r="E72" i="4" s="1"/>
  <c r="E71" i="4" s="1"/>
  <c r="E70" i="4" s="1"/>
  <c r="D431" i="4"/>
  <c r="D430" i="4" s="1"/>
  <c r="D429" i="4" s="1"/>
  <c r="D428" i="4" s="1"/>
  <c r="D426" i="4"/>
  <c r="D425" i="4" s="1"/>
  <c r="D415" i="4"/>
  <c r="F415" i="4" s="1"/>
  <c r="D404" i="4"/>
  <c r="D395" i="4"/>
  <c r="D368" i="4"/>
  <c r="F368" i="4" s="1"/>
  <c r="D361" i="4"/>
  <c r="D354" i="4"/>
  <c r="D286" i="4"/>
  <c r="D285" i="4" s="1"/>
  <c r="D284" i="4" s="1"/>
  <c r="D283" i="4" s="1"/>
  <c r="D282" i="4" s="1"/>
  <c r="D281" i="4" s="1"/>
  <c r="D279" i="4"/>
  <c r="D278" i="4" s="1"/>
  <c r="D277" i="4" s="1"/>
  <c r="D276" i="4" s="1"/>
  <c r="F268" i="4"/>
  <c r="D245" i="4"/>
  <c r="D244" i="4" s="1"/>
  <c r="D243" i="4" s="1"/>
  <c r="D242" i="4" s="1"/>
  <c r="D241" i="4" s="1"/>
  <c r="D240" i="4" s="1"/>
  <c r="D238" i="4"/>
  <c r="D231" i="4"/>
  <c r="F231" i="4" s="1"/>
  <c r="D221" i="4"/>
  <c r="F221" i="4" s="1"/>
  <c r="D204" i="4"/>
  <c r="D146" i="4"/>
  <c r="D138" i="4"/>
  <c r="D105" i="4"/>
  <c r="F105" i="4" s="1"/>
  <c r="D83" i="4"/>
  <c r="D82" i="4" s="1"/>
  <c r="D81" i="4" s="1"/>
  <c r="D80" i="4" s="1"/>
  <c r="D79" i="4" s="1"/>
  <c r="D78" i="4" s="1"/>
  <c r="E47" i="3"/>
  <c r="F27" i="3"/>
  <c r="F28" i="3"/>
  <c r="F29" i="3"/>
  <c r="E26" i="3"/>
  <c r="E25" i="3" s="1"/>
  <c r="D25" i="3"/>
  <c r="D33" i="3"/>
  <c r="D203" i="4" l="1"/>
  <c r="F204" i="4"/>
  <c r="E262" i="4"/>
  <c r="F372" i="4"/>
  <c r="E403" i="4"/>
  <c r="F404" i="4"/>
  <c r="E394" i="4"/>
  <c r="F395" i="4"/>
  <c r="E366" i="4"/>
  <c r="E360" i="4"/>
  <c r="F361" i="4"/>
  <c r="E353" i="4"/>
  <c r="F354" i="4"/>
  <c r="E145" i="4"/>
  <c r="F146" i="4"/>
  <c r="E408" i="4"/>
  <c r="E237" i="4"/>
  <c r="F238" i="4"/>
  <c r="E198" i="4"/>
  <c r="D275" i="4"/>
  <c r="E197" i="4"/>
  <c r="D267" i="4"/>
  <c r="D394" i="4"/>
  <c r="D107" i="4"/>
  <c r="F107" i="4" s="1"/>
  <c r="D145" i="4"/>
  <c r="D230" i="4"/>
  <c r="F230" i="4" s="1"/>
  <c r="D353" i="4"/>
  <c r="D367" i="4"/>
  <c r="F367" i="4" s="1"/>
  <c r="D414" i="4"/>
  <c r="F414" i="4" s="1"/>
  <c r="D137" i="4"/>
  <c r="D220" i="4"/>
  <c r="F220" i="4" s="1"/>
  <c r="D237" i="4"/>
  <c r="D360" i="4"/>
  <c r="D403" i="4"/>
  <c r="D98" i="4"/>
  <c r="F98" i="4" s="1"/>
  <c r="F419" i="4"/>
  <c r="D104" i="4"/>
  <c r="F25" i="3"/>
  <c r="D424" i="4"/>
  <c r="D423" i="4" s="1"/>
  <c r="D422" i="4" s="1"/>
  <c r="D421" i="4" s="1"/>
  <c r="F26" i="3"/>
  <c r="E260" i="4" l="1"/>
  <c r="E259" i="4"/>
  <c r="F203" i="4"/>
  <c r="F267" i="4"/>
  <c r="D266" i="4"/>
  <c r="F266" i="4" s="1"/>
  <c r="D103" i="4"/>
  <c r="F103" i="4" s="1"/>
  <c r="F104" i="4"/>
  <c r="E402" i="4"/>
  <c r="F403" i="4"/>
  <c r="E393" i="4"/>
  <c r="F394" i="4"/>
  <c r="E365" i="4"/>
  <c r="E359" i="4"/>
  <c r="F360" i="4"/>
  <c r="E352" i="4"/>
  <c r="F353" i="4"/>
  <c r="E144" i="4"/>
  <c r="F145" i="4"/>
  <c r="E407" i="4"/>
  <c r="E236" i="4"/>
  <c r="F237" i="4"/>
  <c r="E196" i="4"/>
  <c r="D274" i="4"/>
  <c r="D419" i="4"/>
  <c r="D418" i="4"/>
  <c r="D366" i="4"/>
  <c r="D365" i="4" s="1"/>
  <c r="D97" i="4"/>
  <c r="D402" i="4"/>
  <c r="D359" i="4"/>
  <c r="D236" i="4"/>
  <c r="D219" i="4"/>
  <c r="F219" i="4" s="1"/>
  <c r="D116" i="4"/>
  <c r="D413" i="4"/>
  <c r="F413" i="4" s="1"/>
  <c r="D352" i="4"/>
  <c r="D229" i="4"/>
  <c r="F229" i="4" s="1"/>
  <c r="D144" i="4"/>
  <c r="D393" i="4"/>
  <c r="D320" i="4"/>
  <c r="E33" i="3"/>
  <c r="E258" i="4" l="1"/>
  <c r="F200" i="4"/>
  <c r="D199" i="4"/>
  <c r="F366" i="4"/>
  <c r="D96" i="4"/>
  <c r="F96" i="4" s="1"/>
  <c r="F97" i="4"/>
  <c r="E400" i="4"/>
  <c r="F402" i="4"/>
  <c r="E391" i="4"/>
  <c r="F393" i="4"/>
  <c r="E364" i="4"/>
  <c r="F365" i="4"/>
  <c r="E358" i="4"/>
  <c r="F359" i="4"/>
  <c r="E351" i="4"/>
  <c r="F352" i="4"/>
  <c r="E194" i="4"/>
  <c r="E192" i="4" s="1"/>
  <c r="E143" i="4"/>
  <c r="F144" i="4"/>
  <c r="E406" i="4"/>
  <c r="E235" i="4"/>
  <c r="F236" i="4"/>
  <c r="D417" i="4"/>
  <c r="D265" i="4"/>
  <c r="F265" i="4" s="1"/>
  <c r="D364" i="4"/>
  <c r="D102" i="4"/>
  <c r="F102" i="4" s="1"/>
  <c r="D391" i="4"/>
  <c r="D143" i="4"/>
  <c r="D228" i="4"/>
  <c r="F228" i="4" s="1"/>
  <c r="D351" i="4"/>
  <c r="D412" i="4"/>
  <c r="F412" i="4" s="1"/>
  <c r="D115" i="4"/>
  <c r="D218" i="4"/>
  <c r="F218" i="4" s="1"/>
  <c r="D235" i="4"/>
  <c r="D358" i="4"/>
  <c r="D400" i="4"/>
  <c r="F199" i="4" l="1"/>
  <c r="D198" i="4"/>
  <c r="D195" i="4" s="1"/>
  <c r="E399" i="4"/>
  <c r="F400" i="4"/>
  <c r="E390" i="4"/>
  <c r="F391" i="4"/>
  <c r="E363" i="4"/>
  <c r="F364" i="4"/>
  <c r="E357" i="4"/>
  <c r="E356" i="4" s="1"/>
  <c r="F358" i="4"/>
  <c r="E350" i="4"/>
  <c r="F351" i="4"/>
  <c r="E142" i="4"/>
  <c r="F143" i="4"/>
  <c r="E234" i="4"/>
  <c r="E225" i="4" s="1"/>
  <c r="E213" i="4" s="1"/>
  <c r="F235" i="4"/>
  <c r="D264" i="4"/>
  <c r="F264" i="4" s="1"/>
  <c r="D95" i="4"/>
  <c r="F95" i="4" s="1"/>
  <c r="D399" i="4"/>
  <c r="D357" i="4"/>
  <c r="D234" i="4"/>
  <c r="D217" i="4"/>
  <c r="D215" i="4" s="1"/>
  <c r="D114" i="4"/>
  <c r="D411" i="4"/>
  <c r="F411" i="4" s="1"/>
  <c r="D350" i="4"/>
  <c r="D227" i="4"/>
  <c r="F227" i="4" s="1"/>
  <c r="D142" i="4"/>
  <c r="D390" i="4"/>
  <c r="D101" i="4"/>
  <c r="F101" i="4" s="1"/>
  <c r="D363" i="4"/>
  <c r="D56" i="3"/>
  <c r="D55" i="3" s="1"/>
  <c r="F35" i="3"/>
  <c r="F36" i="3"/>
  <c r="E74" i="3"/>
  <c r="D74" i="3"/>
  <c r="D71" i="3" s="1"/>
  <c r="F215" i="4" l="1"/>
  <c r="F217" i="4"/>
  <c r="F195" i="4"/>
  <c r="F198" i="4"/>
  <c r="D197" i="4"/>
  <c r="F363" i="4"/>
  <c r="E398" i="4"/>
  <c r="F399" i="4"/>
  <c r="E389" i="4"/>
  <c r="F390" i="4"/>
  <c r="F357" i="4"/>
  <c r="E349" i="4"/>
  <c r="F350" i="4"/>
  <c r="E141" i="4"/>
  <c r="F142" i="4"/>
  <c r="F234" i="4"/>
  <c r="D263" i="4"/>
  <c r="F263" i="4" s="1"/>
  <c r="D389" i="4"/>
  <c r="D141" i="4"/>
  <c r="D140" i="4" s="1"/>
  <c r="D226" i="4"/>
  <c r="F226" i="4" s="1"/>
  <c r="D349" i="4"/>
  <c r="D410" i="4"/>
  <c r="F410" i="4" s="1"/>
  <c r="D113" i="4"/>
  <c r="D356" i="4"/>
  <c r="D398" i="4"/>
  <c r="D94" i="4"/>
  <c r="F71" i="3"/>
  <c r="D54" i="3"/>
  <c r="F197" i="4" l="1"/>
  <c r="D196" i="4"/>
  <c r="F196" i="4" s="1"/>
  <c r="D225" i="4"/>
  <c r="F356" i="4"/>
  <c r="E211" i="4"/>
  <c r="E397" i="4"/>
  <c r="F398" i="4"/>
  <c r="E388" i="4"/>
  <c r="F389" i="4"/>
  <c r="E348" i="4"/>
  <c r="F349" i="4"/>
  <c r="F141" i="4"/>
  <c r="E140" i="4"/>
  <c r="E92" i="4" s="1"/>
  <c r="E214" i="4"/>
  <c r="D348" i="4"/>
  <c r="D346" i="4" s="1"/>
  <c r="D262" i="4"/>
  <c r="D397" i="4"/>
  <c r="D112" i="4"/>
  <c r="D92" i="4" s="1"/>
  <c r="D408" i="4"/>
  <c r="F408" i="4" s="1"/>
  <c r="D388" i="4"/>
  <c r="F94" i="4"/>
  <c r="D194" i="4"/>
  <c r="F194" i="4" s="1"/>
  <c r="D51" i="4"/>
  <c r="F51" i="4" s="1"/>
  <c r="E55" i="4"/>
  <c r="D55" i="4"/>
  <c r="F213" i="4" l="1"/>
  <c r="D213" i="4"/>
  <c r="F262" i="4"/>
  <c r="F259" i="4" s="1"/>
  <c r="D259" i="4"/>
  <c r="F225" i="4"/>
  <c r="F55" i="4"/>
  <c r="F397" i="4"/>
  <c r="F388" i="4"/>
  <c r="E386" i="4"/>
  <c r="F348" i="4"/>
  <c r="E346" i="4"/>
  <c r="E301" i="4" s="1"/>
  <c r="F140" i="4"/>
  <c r="E110" i="4"/>
  <c r="D260" i="4"/>
  <c r="D386" i="4"/>
  <c r="D407" i="4"/>
  <c r="F407" i="4" s="1"/>
  <c r="D110" i="4"/>
  <c r="D192" i="4"/>
  <c r="F192" i="4" s="1"/>
  <c r="D214" i="4"/>
  <c r="F214" i="4" s="1"/>
  <c r="D49" i="4"/>
  <c r="F49" i="4" s="1"/>
  <c r="F346" i="4" l="1"/>
  <c r="F386" i="4"/>
  <c r="E385" i="4"/>
  <c r="F110" i="4"/>
  <c r="F260" i="4"/>
  <c r="F92" i="4"/>
  <c r="D406" i="4"/>
  <c r="F406" i="4" s="1"/>
  <c r="D301" i="4"/>
  <c r="D385" i="4"/>
  <c r="D60" i="4"/>
  <c r="F60" i="4" s="1"/>
  <c r="E50" i="4"/>
  <c r="D50" i="4"/>
  <c r="E36" i="4"/>
  <c r="E35" i="4" s="1"/>
  <c r="E42" i="4"/>
  <c r="E41" i="4" s="1"/>
  <c r="D43" i="4"/>
  <c r="F43" i="4" s="1"/>
  <c r="E23" i="4"/>
  <c r="D24" i="4"/>
  <c r="F24" i="4" s="1"/>
  <c r="E19" i="3"/>
  <c r="D20" i="3"/>
  <c r="F50" i="4" l="1"/>
  <c r="F385" i="4"/>
  <c r="E384" i="4"/>
  <c r="D258" i="4"/>
  <c r="F258" i="4" s="1"/>
  <c r="D23" i="4"/>
  <c r="E22" i="4"/>
  <c r="E33" i="4"/>
  <c r="E32" i="4" s="1"/>
  <c r="E31" i="4" s="1"/>
  <c r="D42" i="4"/>
  <c r="F42" i="4" s="1"/>
  <c r="D384" i="4"/>
  <c r="F301" i="4"/>
  <c r="D211" i="4"/>
  <c r="F211" i="4" s="1"/>
  <c r="D59" i="4"/>
  <c r="F59" i="4" s="1"/>
  <c r="D22" i="4" l="1"/>
  <c r="F22" i="4" s="1"/>
  <c r="F23" i="4"/>
  <c r="F384" i="4"/>
  <c r="D41" i="4"/>
  <c r="F41" i="4" s="1"/>
  <c r="E67" i="4"/>
  <c r="D67" i="4"/>
  <c r="E108" i="3"/>
  <c r="E107" i="3" s="1"/>
  <c r="E106" i="3" s="1"/>
  <c r="D108" i="3"/>
  <c r="E112" i="3"/>
  <c r="E111" i="3" s="1"/>
  <c r="E110" i="3" s="1"/>
  <c r="D112" i="3"/>
  <c r="D111" i="3" s="1"/>
  <c r="D110" i="3" s="1"/>
  <c r="E89" i="3"/>
  <c r="E86" i="3" s="1"/>
  <c r="D89" i="3"/>
  <c r="E84" i="3"/>
  <c r="D84" i="3"/>
  <c r="E82" i="3"/>
  <c r="E81" i="3" s="1"/>
  <c r="D82" i="3"/>
  <c r="E52" i="3"/>
  <c r="D52" i="3"/>
  <c r="D51" i="3" s="1"/>
  <c r="D49" i="3"/>
  <c r="D47" i="3"/>
  <c r="E41" i="3"/>
  <c r="D41" i="3"/>
  <c r="E32" i="3"/>
  <c r="E31" i="3" s="1"/>
  <c r="D32" i="3"/>
  <c r="D31" i="3" s="1"/>
  <c r="D19" i="3"/>
  <c r="D18" i="4"/>
  <c r="F18" i="4" s="1"/>
  <c r="D37" i="4"/>
  <c r="F37" i="4" s="1"/>
  <c r="D75" i="4"/>
  <c r="E77" i="3" l="1"/>
  <c r="F52" i="3"/>
  <c r="D86" i="3"/>
  <c r="D74" i="4"/>
  <c r="F74" i="4" s="1"/>
  <c r="F75" i="4"/>
  <c r="D81" i="3"/>
  <c r="E76" i="3"/>
  <c r="D17" i="4"/>
  <c r="D58" i="4"/>
  <c r="D48" i="4" s="1"/>
  <c r="F67" i="4"/>
  <c r="E51" i="3"/>
  <c r="F51" i="3" s="1"/>
  <c r="D46" i="3"/>
  <c r="D40" i="3" s="1"/>
  <c r="D18" i="3" s="1"/>
  <c r="E46" i="3"/>
  <c r="E40" i="3" s="1"/>
  <c r="E18" i="3" s="1"/>
  <c r="D36" i="4"/>
  <c r="F36" i="4" s="1"/>
  <c r="E58" i="4"/>
  <c r="E17" i="4"/>
  <c r="F17" i="4" s="1"/>
  <c r="E105" i="3"/>
  <c r="E104" i="3" s="1"/>
  <c r="E101" i="3" s="1"/>
  <c r="F19" i="3"/>
  <c r="F20" i="3"/>
  <c r="F22" i="3"/>
  <c r="F31" i="3"/>
  <c r="F32" i="3"/>
  <c r="F33" i="3"/>
  <c r="F34" i="3"/>
  <c r="F41" i="3"/>
  <c r="F42" i="3"/>
  <c r="F47" i="3"/>
  <c r="F48" i="3"/>
  <c r="F49" i="3"/>
  <c r="F50" i="3"/>
  <c r="F18" i="3" l="1"/>
  <c r="D77" i="3"/>
  <c r="E16" i="3"/>
  <c r="F58" i="4"/>
  <c r="D72" i="4"/>
  <c r="F72" i="4" s="1"/>
  <c r="D16" i="4"/>
  <c r="D11" i="4" s="1"/>
  <c r="D47" i="4"/>
  <c r="E48" i="4"/>
  <c r="F48" i="4" s="1"/>
  <c r="F46" i="3"/>
  <c r="D35" i="4"/>
  <c r="F35" i="4" s="1"/>
  <c r="D71" i="4"/>
  <c r="F71" i="4" s="1"/>
  <c r="E16" i="4"/>
  <c r="E11" i="4" s="1"/>
  <c r="F40" i="3"/>
  <c r="D76" i="3" l="1"/>
  <c r="F77" i="3"/>
  <c r="E14" i="4"/>
  <c r="F16" i="4"/>
  <c r="D14" i="4"/>
  <c r="D46" i="4"/>
  <c r="E47" i="4"/>
  <c r="F47" i="4" s="1"/>
  <c r="D70" i="4"/>
  <c r="F70" i="4" s="1"/>
  <c r="D33" i="4"/>
  <c r="F33" i="4" s="1"/>
  <c r="D107" i="3"/>
  <c r="D106" i="3" s="1"/>
  <c r="F76" i="3" l="1"/>
  <c r="D16" i="3"/>
  <c r="F16" i="3" s="1"/>
  <c r="F14" i="4"/>
  <c r="E46" i="4"/>
  <c r="D13" i="4"/>
  <c r="D104" i="3"/>
  <c r="F104" i="3" s="1"/>
  <c r="E13" i="4"/>
  <c r="D32" i="4"/>
  <c r="E191" i="4"/>
  <c r="E30" i="4" l="1"/>
  <c r="E27" i="4" s="1"/>
  <c r="F46" i="4"/>
  <c r="F13" i="4"/>
  <c r="D31" i="4"/>
  <c r="F31" i="4" s="1"/>
  <c r="F32" i="4"/>
  <c r="D12" i="4"/>
  <c r="D101" i="3"/>
  <c r="F101" i="3" s="1"/>
  <c r="E12" i="4"/>
  <c r="E190" i="4"/>
  <c r="D30" i="4" l="1"/>
  <c r="D27" i="4" s="1"/>
  <c r="E28" i="4"/>
  <c r="F12" i="4"/>
  <c r="F11" i="4"/>
  <c r="E9" i="4"/>
  <c r="E8" i="4" s="1"/>
  <c r="E7" i="4" s="1"/>
  <c r="E5" i="4" l="1"/>
  <c r="D28" i="4"/>
  <c r="F30" i="4"/>
  <c r="F28" i="4" s="1"/>
  <c r="D9" i="4"/>
  <c r="F9" i="4" s="1"/>
  <c r="D191" i="4"/>
  <c r="F191" i="4" s="1"/>
  <c r="D8" i="4" l="1"/>
  <c r="D190" i="4"/>
  <c r="F190" i="4" s="1"/>
  <c r="F27" i="4"/>
  <c r="F8" i="4" l="1"/>
  <c r="D7" i="4"/>
  <c r="F7" i="4" s="1"/>
  <c r="D5" i="4" l="1"/>
  <c r="F5" i="4" s="1"/>
</calcChain>
</file>

<file path=xl/sharedStrings.xml><?xml version="1.0" encoding="utf-8"?>
<sst xmlns="http://schemas.openxmlformats.org/spreadsheetml/2006/main" count="1243" uniqueCount="781">
  <si>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</si>
  <si>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</si>
  <si>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</si>
  <si>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</si>
  <si>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</si>
  <si>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</si>
  <si>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</si>
  <si>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</si>
  <si>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</si>
  <si>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</si>
  <si>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</si>
  <si>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</si>
  <si>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</si>
  <si>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</si>
  <si>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</si>
  <si>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</si>
  <si>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</si>
  <si>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</si>
  <si>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</si>
  <si>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</si>
  <si>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</si>
  <si>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</si>
  <si>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</si>
  <si>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</si>
  <si>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</si>
  <si>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</si>
  <si>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</si>
  <si>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</si>
  <si>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</si>
  <si>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</si>
  <si>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</si>
  <si>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</si>
  <si>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</si>
  <si>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</si>
  <si>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</si>
  <si>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</si>
  <si>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</si>
  <si>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</si>
  <si>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</si>
  <si>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</si>
  <si>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</si>
  <si>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</si>
  <si>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</si>
  <si>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</si>
  <si>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</si>
  <si>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</si>
  <si>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</si>
  <si>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</si>
  <si>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</si>
  <si>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</si>
  <si>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</si>
  <si>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</si>
  <si>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</si>
  <si>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</si>
  <si>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</si>
  <si>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</si>
  <si>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</si>
  <si>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</si>
  <si>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</si>
  <si>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</si>
  <si>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</si>
  <si>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</si>
  <si>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</si>
  <si>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</si>
  <si>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</si>
  <si>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</si>
  <si>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</si>
  <si>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</si>
  <si>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</si>
  <si>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</si>
  <si>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</si>
  <si>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</si>
  <si>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</si>
  <si>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</si>
  <si>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</si>
  <si>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</si>
  <si>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</si>
  <si>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</si>
  <si>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</si>
  <si>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</si>
  <si>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</si>
  <si>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</si>
  <si>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</si>
  <si>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</si>
  <si>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</si>
  <si>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</si>
  <si>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</si>
  <si>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</si>
  <si>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</si>
  <si>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</si>
  <si>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</si>
  <si>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</si>
  <si>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</si>
  <si>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</si>
  <si>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</si>
  <si>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</si>
  <si>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</si>
  <si>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</si>
  <si>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</si>
  <si>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</si>
  <si>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</si>
  <si>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</si>
  <si>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</si>
  <si>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</si>
  <si>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</si>
  <si>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951  0111  0000000  000  000</t>
  </si>
  <si>
    <t>Другие общегосударственные вопросы</t>
  </si>
  <si>
    <t>951  0113  0000000  000  000</t>
  </si>
  <si>
    <t>Национальная оборона</t>
  </si>
  <si>
    <t>951  0200  0000000  000  000</t>
  </si>
  <si>
    <t>951  0203  0000000  000  000</t>
  </si>
  <si>
    <t>Национальная безопасность и правоохранительная деятельность</t>
  </si>
  <si>
    <t>951  0300  0000000  000  000</t>
  </si>
  <si>
    <t>Жилищно-коммунальное хозяйство</t>
  </si>
  <si>
    <t>951  0500  0000000  000  000</t>
  </si>
  <si>
    <t>Благоустройство</t>
  </si>
  <si>
    <t>Культура, кинематография</t>
  </si>
  <si>
    <t>951  0800  0000000  000  000</t>
  </si>
  <si>
    <t>Культура</t>
  </si>
  <si>
    <t>951  0801  0000000  000  000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</si>
  <si>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</si>
  <si>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</si>
  <si>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</si>
  <si>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</si>
  <si>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</si>
  <si>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</si>
  <si>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</si>
  <si>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</si>
  <si>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</si>
  <si>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</si>
  <si>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Прочая закупка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</si>
  <si>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</si>
  <si>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</si>
  <si>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Закупка товаров, работ и услуг для государственных нужд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</si>
  <si>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</si>
  <si>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</si>
  <si>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</si>
  <si>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</si>
  <si>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</si>
  <si>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</si>
  <si>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</si>
  <si>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</si>
  <si>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</si>
  <si>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</si>
  <si>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</si>
  <si>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</si>
  <si>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</si>
  <si>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</si>
  <si>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</si>
  <si>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</si>
  <si>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</si>
  <si>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Резервные средства</t>
  </si>
  <si>
    <t>Безвозмездные перечисления организациям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</si>
  <si>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</si>
  <si>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</si>
  <si>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</si>
  <si>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</si>
  <si>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</si>
  <si>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</si>
  <si>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Социальная политика</t>
  </si>
  <si>
    <t>951  1000  0000000  000  000</t>
  </si>
  <si>
    <t>Социальное обеспечение и иные выплаты населению</t>
  </si>
  <si>
    <t>Социальное обеспечение</t>
  </si>
  <si>
    <t xml:space="preserve">Пенсии, пособия, выплачиваемые организациями
сектора государственного управления
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</si>
  <si>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</si>
  <si>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</si>
  <si>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</si>
  <si>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поселений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</si>
  <si>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</si>
  <si>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</si>
  <si>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</si>
  <si>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</si>
  <si>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 xml:space="preserve">Прочие поступления от денежных взысканий (штрафов) и иных сумм в возмещение ущерба, зачисляемые в бюджеты поселений 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</si>
  <si>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</si>
  <si>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</si>
  <si>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поселений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</si>
  <si>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</si>
  <si>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бюджетным учреждениям</t>
  </si>
  <si>
    <t>НАЛОГИ НА ТОВАРЫ (РАБОТЫ, УСЛУГИ), РЕАЛИЗУЕМЫЕ НА ТЕРРИТОРИИ РОССИЙСКОЙ ФЕДЕРАЦИИ</t>
  </si>
  <si>
    <t>Акцизы по подакцизным товаром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</si>
  <si>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</si>
  <si>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</si>
  <si>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</si>
  <si>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</si>
  <si>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Обеспечение функционирования Главы Пролетарского сельского поселения</t>
  </si>
  <si>
    <t xml:space="preserve">951  0102  8800000  000  000 </t>
  </si>
  <si>
    <t>Глава муниципального образования Пролетарского сельского поселения</t>
  </si>
  <si>
    <t>951  0102  8810000  000  000</t>
  </si>
  <si>
    <t>951  0102  8810011  000  000</t>
  </si>
  <si>
    <t>951  0102  8810011  100  000</t>
  </si>
  <si>
    <t xml:space="preserve">Расходы на выплаты персоналу государственных
(муниципальных) органов
</t>
  </si>
  <si>
    <t>951  0102  8810011  120  000</t>
  </si>
  <si>
    <t>951  0102  8810011  121  000</t>
  </si>
  <si>
    <t>951  0102  8810011  121  200</t>
  </si>
  <si>
    <t>951  0102  8810011  121  210</t>
  </si>
  <si>
    <t>951  0102  8810011  121  211</t>
  </si>
  <si>
    <t>951  0102  8810011  122  000</t>
  </si>
  <si>
    <t>951  0102  8810011  122  200</t>
  </si>
  <si>
    <t>951  0102  8810011  122  210</t>
  </si>
  <si>
    <t>951  0102  8810011  122  212</t>
  </si>
  <si>
    <t>951  0102  8810011  122  213</t>
  </si>
  <si>
    <t>951  0102  8810011  121  213</t>
  </si>
  <si>
    <t>951  0104  0100000  000  000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</si>
  <si>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</si>
  <si>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</si>
  <si>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951  0104  0120000  000  000</t>
  </si>
  <si>
    <t xml:space="preserve"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
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</si>
  <si>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</si>
  <si>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Фонд оплаты труда государственных (муниципальных) органов и взносы по обязательному социальному страхованию</t>
  </si>
  <si>
    <t>951  0104  0120011  121  000</t>
  </si>
  <si>
    <t>951  0104  0120011  121  200</t>
  </si>
  <si>
    <t>951  0104  0120011  121  210</t>
  </si>
  <si>
    <t>951  0104  0120011  121  211</t>
  </si>
  <si>
    <t>951  0104  0120011  121  213</t>
  </si>
  <si>
    <t>951  0104  0120011  122  000</t>
  </si>
  <si>
    <t>951  0104  0120011  122  200</t>
  </si>
  <si>
    <t>951  0104  0120011  122  210</t>
  </si>
  <si>
    <t>951  0104  0120011  122  212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</si>
  <si>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</si>
  <si>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</si>
  <si>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</si>
  <si>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</si>
  <si>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</si>
  <si>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</si>
  <si>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</si>
  <si>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</si>
  <si>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</si>
  <si>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</si>
  <si>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</si>
  <si>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</si>
  <si>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</si>
  <si>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951  0104  0120019  244  000</t>
  </si>
  <si>
    <t>951  0104  0120019  244  200</t>
  </si>
  <si>
    <t>951  0104  0120019  244  220</t>
  </si>
  <si>
    <t>951  0104  0120019  244  222</t>
  </si>
  <si>
    <t>951  0104  0120019  244  223</t>
  </si>
  <si>
    <t>951  0104  0120019  244  225</t>
  </si>
  <si>
    <t>951  0104  0120019  244  226</t>
  </si>
  <si>
    <t>951  0104  0120019  244  290</t>
  </si>
  <si>
    <t>951  0104  0120019  244  300</t>
  </si>
  <si>
    <t>951  0104  0120019  244  340</t>
  </si>
  <si>
    <t>951  0104  0128501  000  000</t>
  </si>
  <si>
    <t>951  0104  0128501  500  000</t>
  </si>
  <si>
    <t>951  0104  0128501  540  000</t>
  </si>
  <si>
    <t>951  0104  0128501  540  200</t>
  </si>
  <si>
    <t>951  0104  0128501  540  250</t>
  </si>
  <si>
    <t>Перечисления другим бюджетам Бюджетной
системы Российской Федерации</t>
  </si>
  <si>
    <t>951  0104  0128501  540  251</t>
  </si>
  <si>
    <t>951  0104  0120019  240  000</t>
  </si>
  <si>
    <t>Непрограммные расходы органов местного самоуправления</t>
  </si>
  <si>
    <t>Непрограммные расходы</t>
  </si>
  <si>
    <t>951  0104  9990000  000  000</t>
  </si>
  <si>
    <t>951  0104  9997239  000  000</t>
  </si>
  <si>
    <t>951  0104  9997239  200  000</t>
  </si>
  <si>
    <t>951  0104  9997239  240  000</t>
  </si>
  <si>
    <t>951  0104  9997239  244  000</t>
  </si>
  <si>
    <t>951  0104  9997239  244  300</t>
  </si>
  <si>
    <t>951  0104  9997239  244  340</t>
  </si>
  <si>
    <t>Финансовое обеспечение непредвиденных расходов</t>
  </si>
  <si>
    <t>951  0111  9910000  000  000</t>
  </si>
  <si>
    <t>951  0111  9919030  000  000</t>
  </si>
  <si>
    <t>951  0111  9919030  870  000</t>
  </si>
  <si>
    <t>951  0111  9919030  870  200</t>
  </si>
  <si>
    <t>951  0111  9919030  870  290</t>
  </si>
  <si>
    <t>951  0113  0120000  000  000</t>
  </si>
  <si>
    <t>951  0113  0129999  000  000</t>
  </si>
  <si>
    <t>951  0113  0129999  800  000</t>
  </si>
  <si>
    <t>951  0113  0129999  850  000</t>
  </si>
  <si>
    <t>Муниципальная программа  Пролетарского сельского поселения «Муниципальная политика»</t>
  </si>
  <si>
    <t>951  0113  0200000  000  000</t>
  </si>
  <si>
    <t>951  0113  0210000  000  000</t>
  </si>
  <si>
    <t>951  0113  0212001  000  000</t>
  </si>
  <si>
    <t>951  0113  0212001  200  000</t>
  </si>
  <si>
    <t>951  0113  0212001  240  000</t>
  </si>
  <si>
    <t>951  0113  0212001  244  000</t>
  </si>
  <si>
    <t>951  0113  0212001  244  200</t>
  </si>
  <si>
    <t>951  0113  0212001  244  226</t>
  </si>
  <si>
    <t>951  0113  0212001  244  220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</si>
  <si>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</si>
  <si>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951  0113  0220000  000  000</t>
  </si>
  <si>
    <t>951  0113  0222002  000  000</t>
  </si>
  <si>
    <t>951  0113  0222002  200  000</t>
  </si>
  <si>
    <t>951  0113  0222002  240  000</t>
  </si>
  <si>
    <t>951  0113  0222002  244  000</t>
  </si>
  <si>
    <t>951  0113  0222002  244  200</t>
  </si>
  <si>
    <t>951  0113  0222002  244  220</t>
  </si>
  <si>
    <t>951  0113  0222002  244  226</t>
  </si>
  <si>
    <t>Мобилизационная и вневойсковая подготовка</t>
  </si>
  <si>
    <t>951  0203  9900000  000  000</t>
  </si>
  <si>
    <t>951  0203  9990000  000  000</t>
  </si>
  <si>
    <t>951  0203  9995118  000  000</t>
  </si>
  <si>
    <t>951  0203  9995118  100  000</t>
  </si>
  <si>
    <t>951  0203  9995118  120  000</t>
  </si>
  <si>
    <t>951  0203  9995118  121  000</t>
  </si>
  <si>
    <t>951  0203  9995118  121  200</t>
  </si>
  <si>
    <t>951  0203  9995118  121  210</t>
  </si>
  <si>
    <t>951  0203  9995118  121  211</t>
  </si>
  <si>
    <t>951  0203  9995118  121  213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</si>
  <si>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</si>
  <si>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</si>
  <si>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</si>
  <si>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</si>
  <si>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</si>
  <si>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</si>
  <si>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</si>
  <si>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</si>
  <si>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</si>
  <si>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951  0309  0300000  000  000</t>
  </si>
  <si>
    <t>Подпрограмма «Пожарная безопасность»</t>
  </si>
  <si>
    <t>951  0309  0310000  000  000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</si>
  <si>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</si>
  <si>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951  0309  0312003  000  000</t>
  </si>
  <si>
    <t>951  0309  0312003  200  000</t>
  </si>
  <si>
    <t>951  0309  0312003  240  000</t>
  </si>
  <si>
    <t>951  0309  0312003  244  000</t>
  </si>
  <si>
    <t>951  0309  0312003  244  200</t>
  </si>
  <si>
    <t>951  0309  0312003  244  220</t>
  </si>
  <si>
    <t>951  0309  0312003  244  225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</si>
  <si>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</si>
  <si>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951  0309  0312003  244  226</t>
  </si>
  <si>
    <t>Подпрограмма «Защита от чрезвычайных ситуаций»</t>
  </si>
  <si>
    <t>951  0309  0320000  000  000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</si>
  <si>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</si>
  <si>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951  0309  0322004  000  000</t>
  </si>
  <si>
    <t>951  0309  0322004  200  000</t>
  </si>
  <si>
    <t>951  0309  0322004  240  000</t>
  </si>
  <si>
    <t>951  0309  0322004  244  000</t>
  </si>
  <si>
    <t>951  0309  0322004  244  200</t>
  </si>
  <si>
    <t>951  0309  0322004  244  220</t>
  </si>
  <si>
    <t>951  0309  0322004  244  225</t>
  </si>
  <si>
    <t>951  0309  0322004  244  226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</si>
  <si>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 </t>
  </si>
  <si>
    <t>951  0309  0328501  000  000</t>
  </si>
  <si>
    <t>951  0309  0328501  500  000</t>
  </si>
  <si>
    <t>951  0309  0328501  540  000</t>
  </si>
  <si>
    <t>951  0309  0328501  540  200</t>
  </si>
  <si>
    <t>951  0309  0328501  540  250</t>
  </si>
  <si>
    <t>951  0309  0328501  540  251</t>
  </si>
  <si>
    <t>Подпрограмма «Обеспечение безопасности на водных объектах»</t>
  </si>
  <si>
    <t>951  0309  0332005  000  000</t>
  </si>
  <si>
    <t>951  0309  0332005  200  000</t>
  </si>
  <si>
    <t>951  0309  0332005  240  000</t>
  </si>
  <si>
    <t>951  0309  0332005  244  000</t>
  </si>
  <si>
    <t>951  0309  0332005  244  340</t>
  </si>
  <si>
    <t>951  0309  0332005  244  300</t>
  </si>
  <si>
    <t>Муниципальная программа Пролетарского сельского поселения «Развитие транспортной системы»</t>
  </si>
  <si>
    <t>951  0409  0400000  000  000</t>
  </si>
  <si>
    <t>Подпрограмма "Развитие транспортной инфраструктуры Пролетарского сельского поселения "</t>
  </si>
  <si>
    <t>951  0409  0410000  000  000</t>
  </si>
  <si>
    <t>951  0409  0412006  000  000</t>
  </si>
  <si>
    <t>951  0409  0412006  200  000</t>
  </si>
  <si>
    <t>951  0409  0412006  240  000</t>
  </si>
  <si>
    <t>951  0409  0412006  244  000</t>
  </si>
  <si>
    <t>951  0409  0412006  244  200</t>
  </si>
  <si>
    <t>951  0409  0412006  244  220</t>
  </si>
  <si>
    <t>951  0309  0330000  000  000</t>
  </si>
  <si>
    <t>951  0409  0412006  244  225</t>
  </si>
  <si>
    <t>951  0409  0412014  000  000</t>
  </si>
  <si>
    <t>951  0409  0412014  200  000</t>
  </si>
  <si>
    <t>951  0409  0412014  240  000</t>
  </si>
  <si>
    <t>951  0409  0412014  244  000</t>
  </si>
  <si>
    <t>951  0409  0412014  244  200</t>
  </si>
  <si>
    <t>951  0409  0412014  244  220</t>
  </si>
  <si>
    <t>951  0409  0412014  244  225</t>
  </si>
  <si>
    <t>951  0409  0417351  000  000</t>
  </si>
  <si>
    <t>951  0409  0417351  200  000</t>
  </si>
  <si>
    <t>951  0409  0417351  240  000</t>
  </si>
  <si>
    <t>951  0409  0417351  244  000</t>
  </si>
  <si>
    <t>951  0409  0417351  244  200</t>
  </si>
  <si>
    <t>951  0409  0417351  244  220</t>
  </si>
  <si>
    <t>951  0409  0417351  244  225</t>
  </si>
  <si>
    <t>Подпрограмма «Благоустройство территории Пролетарского сельского поселения»</t>
  </si>
  <si>
    <t>951  0503  0520000  000  000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</si>
  <si>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
«Благоустройство территории и жилищно-коммунальное хозяйство» </t>
  </si>
  <si>
    <t>951  0503  0522008  000  000</t>
  </si>
  <si>
    <t>951  0503  0522008  200  000</t>
  </si>
  <si>
    <t>951  0503  0522008  240  000</t>
  </si>
  <si>
    <t>951  0503  0522008  244  000</t>
  </si>
  <si>
    <t>951  0503  0522008  244  200</t>
  </si>
  <si>
    <t>951  0503  0522008  244  220</t>
  </si>
  <si>
    <t>951  0503  0522008  244  223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</si>
  <si>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</si>
  <si>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951  0503  0522009  000  000</t>
  </si>
  <si>
    <t>951  0503  0522009  200  000</t>
  </si>
  <si>
    <t>951  0503  0522009  240  000</t>
  </si>
  <si>
    <t>951  0503  0522009  244  000</t>
  </si>
  <si>
    <t>951  0503  0522009  244  200</t>
  </si>
  <si>
    <t>951  0503  0522009  244  220</t>
  </si>
  <si>
    <t>951  0503  0522009  244  225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</si>
  <si>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</si>
  <si>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951  0503  0522010  000  000</t>
  </si>
  <si>
    <t>951  0503  0522010  200  000</t>
  </si>
  <si>
    <t>951  0503  0522010  240  000</t>
  </si>
  <si>
    <t>951  0503  0522010  244  000</t>
  </si>
  <si>
    <t>951  0503  0522010  244  200</t>
  </si>
  <si>
    <t>951  0503  0522010  244  220</t>
  </si>
  <si>
    <t>951  0503  0522010  244  225</t>
  </si>
  <si>
    <t>951  0503  0522010  244  226</t>
  </si>
  <si>
    <t>951  0503  0522010  244  290</t>
  </si>
  <si>
    <t>951  0503  0522010  244  300</t>
  </si>
  <si>
    <t>951  0503  0522010  244  340</t>
  </si>
  <si>
    <t>Муниципальная программа Пролетарского сельского поселения «Развитие культуры»</t>
  </si>
  <si>
    <t>951  0801  0600000  000  000</t>
  </si>
  <si>
    <t>Подпрограмма «Развитие библиотечного дела»</t>
  </si>
  <si>
    <t xml:space="preserve">Расходы на обеспечение деятельности (оказание услуг) муниципальных учреждений Пролетарского сельского поселения в рамках подпрограммы «Развитие библиотечного дела» муниципальной программы Пролетарского сельского поселения «Развитие культуры» </t>
  </si>
  <si>
    <t>951  0801  0610000  000  000</t>
  </si>
  <si>
    <t>951  0801  0610059  000  000</t>
  </si>
  <si>
    <t>Предоставление субсидий бюджетным, автономным
учреждениям и иным некоммерческим организациям</t>
  </si>
  <si>
    <t>951  0801  0610059  600  000</t>
  </si>
  <si>
    <t>951  0801  0610059  610  000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</si>
  <si>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</si>
  <si>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951  0801  0610059  611  000</t>
  </si>
  <si>
    <t>951  0801  0610059  611  200</t>
  </si>
  <si>
    <t>951  0801  0610059  611  240</t>
  </si>
  <si>
    <t xml:space="preserve">Безвозмездные перечисления государственным
и муниципальным организациям
</t>
  </si>
  <si>
    <t>951  0801  0610059  611  241</t>
  </si>
  <si>
    <t>Подпрограмма «Развитие культурно-досуговой деятельности»</t>
  </si>
  <si>
    <t>951  0801  0620000  000  000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</si>
  <si>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</si>
  <si>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>951  0801  0620059  000  000</t>
  </si>
  <si>
    <t>951  0801  0620059  600  000</t>
  </si>
  <si>
    <t>951  0801  0620059  610  000</t>
  </si>
  <si>
    <t>951  0801  0620059  611  000</t>
  </si>
  <si>
    <t>951  0801  0620059  611  200</t>
  </si>
  <si>
    <t>951  0801  0620059  611  240</t>
  </si>
  <si>
    <t>951  0801  0620059  611  241</t>
  </si>
  <si>
    <t>951  1006  0200000  000  000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</si>
  <si>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</si>
  <si>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951  1006  0231002  300  000</t>
  </si>
  <si>
    <t>Муниципальная программа Пролетарского сельского поселения «Развитие физической культуры и спорта»</t>
  </si>
  <si>
    <t>951  1102  0700000  000  000</t>
  </si>
  <si>
    <t xml:space="preserve">Подпрограмма «Развитие спортивной   и физкультурно-оздоровительной деятельности» </t>
  </si>
  <si>
    <t>951  1102  0710000  000  000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</si>
  <si>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</si>
  <si>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951  1102  0712013  000  000</t>
  </si>
  <si>
    <t>951  1102  0712013  200  000</t>
  </si>
  <si>
    <t>951  1102  0712013  240  000</t>
  </si>
  <si>
    <t>951  1102  0712013  244  000</t>
  </si>
  <si>
    <t>951  1102  0712013  244  200</t>
  </si>
  <si>
    <t>951  1102  0712013  244  290</t>
  </si>
  <si>
    <t>источники внутреннего финансирования бюджета из них: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</si>
  <si>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</si>
  <si>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</si>
  <si>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</si>
  <si>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</si>
  <si>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</si>
  <si>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</si>
  <si>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</si>
  <si>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</si>
  <si>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</si>
  <si>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</si>
  <si>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</si>
  <si>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</si>
  <si>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</si>
  <si>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</si>
  <si>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</si>
  <si>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</si>
  <si>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</si>
  <si>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</si>
  <si>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000 1 05 01012 01 0000 110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</si>
  <si>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</si>
  <si>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</si>
  <si>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</si>
  <si>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</si>
  <si>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</si>
  <si>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</si>
  <si>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</si>
  <si>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</si>
  <si>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</si>
  <si>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000 1 09 00000 00 0000 000</t>
  </si>
  <si>
    <t>000 1 09 04000 00 0000 110</t>
  </si>
  <si>
    <t>000 1 09 04050 00 0000 110</t>
  </si>
  <si>
    <t>000 1 09 04053 10 0000 110</t>
  </si>
  <si>
    <t>000 1 11 00000 00 0000 000</t>
  </si>
  <si>
    <t>000 1 11 05000 00 0000 120</t>
  </si>
  <si>
    <t>000 1 11 05010 00 0000 120</t>
  </si>
  <si>
    <t>000 1 11 05013 10 0000 120</t>
  </si>
  <si>
    <t>Прочие доходы от использования имущества и прав, находящихся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</si>
  <si>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</si>
  <si>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</si>
  <si>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</si>
  <si>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000 1 11 09045 10 0000 120</t>
  </si>
  <si>
    <t>000 1 14 00000 00 0000 000</t>
  </si>
  <si>
    <t>000 1 14 06000 00 0000 430</t>
  </si>
  <si>
    <t>000 1 14 06010 00 0000 430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</si>
  <si>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</si>
  <si>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</si>
  <si>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</si>
  <si>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</si>
  <si>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</si>
  <si>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</si>
  <si>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</si>
  <si>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000 2 02 01000 00 0000 151</t>
  </si>
  <si>
    <t>000 2 02 01001 00 0000 151</t>
  </si>
  <si>
    <t>000 2 02 01001 10 0000 151</t>
  </si>
  <si>
    <t>000 2 02 03000 00 0000 151</t>
  </si>
  <si>
    <t>000 2 02 03015 00 0000 151</t>
  </si>
  <si>
    <t>000 2 02 03015 10 0000 151</t>
  </si>
  <si>
    <t>000 2 02 03024 00 0000 151</t>
  </si>
  <si>
    <t>000 2 02 03024 10 0000 151</t>
  </si>
  <si>
    <t>000 2 02 04000 00 0000 151</t>
  </si>
  <si>
    <t>000 2 02 04999 00 0000 151</t>
  </si>
  <si>
    <t>000 2 02 04999 10 0000 151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</si>
  <si>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</si>
  <si>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</si>
  <si>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</si>
  <si>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средств бюджетов</t>
  </si>
  <si>
    <t>Уменьшение прочих остатков денежных средств бюджетов поселений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</si>
  <si>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</si>
  <si>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</si>
  <si>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</si>
  <si>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</si>
  <si>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</si>
  <si>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</si>
  <si>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</si>
  <si>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</si>
  <si>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</si>
  <si>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</si>
  <si>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Источники финансирования дефицита бюджета - всего в том числе: </t>
  </si>
  <si>
    <t>источники внешнего финансирования бюджета из них:</t>
  </si>
  <si>
    <t>экономической службы (подпись) (расшифровка подписи)</t>
  </si>
  <si>
    <t>"________" ________________________ 20 ___ г.</t>
  </si>
  <si>
    <t xml:space="preserve">Расходы на выплаты по оплате труда работников органа местного самоуправления Пролетарского сельского поселения в рамках обеспечения функционирования Главы Пролетарского сельского поселения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</si>
  <si>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</si>
  <si>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951  0104  0120019  244  221</t>
  </si>
  <si>
    <t>Увеличение стоимости основных средств</t>
  </si>
  <si>
    <t>951  0104  0120019  244  310</t>
  </si>
  <si>
    <t>951  0113  0128501  000  000</t>
  </si>
  <si>
    <t>951  0113  0128501  500  000</t>
  </si>
  <si>
    <t>951  0113  0128501  540  000</t>
  </si>
  <si>
    <t>951  0113  0128501  540  200</t>
  </si>
  <si>
    <t>951  0113  0128501  540  250</t>
  </si>
  <si>
    <t>951  0113  0128501  540  251</t>
  </si>
  <si>
    <t xml:space="preserve">Уплата налога на имущество организаций
и земельного налога
</t>
  </si>
  <si>
    <t>951  0113  0129999  851  000</t>
  </si>
  <si>
    <t>951  0113  0129999  851  200</t>
  </si>
  <si>
    <t>951  0113  0129999  851  290</t>
  </si>
  <si>
    <t xml:space="preserve">Уплата прочих налогов, сборов и иных платежей
</t>
  </si>
  <si>
    <t>951  0113  0129999  852  000</t>
  </si>
  <si>
    <t>951  0113  0129999  852  200</t>
  </si>
  <si>
    <t>951  0113  0129999  852  290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</si>
  <si>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</si>
  <si>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951  0113  0222016  000  000</t>
  </si>
  <si>
    <t>951  0113  0222016  200  000</t>
  </si>
  <si>
    <t>951  0113  0222016  240  000</t>
  </si>
  <si>
    <t>951  0113  0222016  244  000</t>
  </si>
  <si>
    <t>951  0113  0222016  244  200</t>
  </si>
  <si>
    <t>951  0113  0222016  244  220</t>
  </si>
  <si>
    <t>951  0113  0222016  244  226</t>
  </si>
  <si>
    <t>Жилищное хозяйство</t>
  </si>
  <si>
    <t>951  0501  0000000  000  000</t>
  </si>
  <si>
    <t>951  0501  9900000  000  000</t>
  </si>
  <si>
    <t>951  0501  9990000  000  000</t>
  </si>
  <si>
    <t>Иные межбюджетные трансферты на погашение кредиторской задолженности в рамках непрограммных расходов органа местного самоуправления Пролетарского сельского поселения</t>
  </si>
  <si>
    <t>951  0501  9997107  000  000</t>
  </si>
  <si>
    <t>951  0501  9997107  800  000</t>
  </si>
  <si>
    <t xml:space="preserve">Субсидии юридическим лицам
(кроме некоммерческих организаций), индивидуальным
предпринимателям, физическим лицам
</t>
  </si>
  <si>
    <t>951  0501  9997107  810  000</t>
  </si>
  <si>
    <t>951  0501  9997107  810  200</t>
  </si>
  <si>
    <t>951  0501  9997107  810  240</t>
  </si>
  <si>
    <t xml:space="preserve">Безвозмездные перечисления организациям,
за исключением государственных и муниципальных организаций
</t>
  </si>
  <si>
    <t>951  0501  9997107  810  242</t>
  </si>
  <si>
    <t>Коммунальное хозяйство</t>
  </si>
  <si>
    <t>951  0502  0000000  000  000</t>
  </si>
  <si>
    <t>Муниципальная программа Пролетарского сельского поселения "Благоустройство территории  и жилищно-коммунальное хозяйство"</t>
  </si>
  <si>
    <t>951  0502  0500000  000  000</t>
  </si>
  <si>
    <t>Подпрограмма "Развитие жилищно-коммунального хозяйства Пролетарского сельского поселения"</t>
  </si>
  <si>
    <t>951  0502  0510000  000  000</t>
  </si>
  <si>
    <t>951  0502  0512017  244  226</t>
  </si>
  <si>
    <t>951  0502  0512017  244  220</t>
  </si>
  <si>
    <t>951  0502  0512017  244  200</t>
  </si>
  <si>
    <t>951  0502  0512017  244  000</t>
  </si>
  <si>
    <t>951  0502  0512017  240  000</t>
  </si>
  <si>
    <t>951  0502  0512017  200  000</t>
  </si>
  <si>
    <t>951  0502  0512017  000  000</t>
  </si>
  <si>
    <t>000 1 14 06013 10 0000 430</t>
  </si>
  <si>
    <t>951  0113  9990000  000  000</t>
  </si>
  <si>
    <t>951  0113  9992020  200  000</t>
  </si>
  <si>
    <t>951  0113  9992020  240  000</t>
  </si>
  <si>
    <t>951  0113  9992022  000  000</t>
  </si>
  <si>
    <t>951  0113  9992022  800  000</t>
  </si>
  <si>
    <t>951  0113  9992022  850  000</t>
  </si>
  <si>
    <t>951  0113  9999999  000  000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</si>
  <si>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</si>
  <si>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</si>
  <si>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</si>
  <si>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000 1 11 05030 00 0000 120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</si>
  <si>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</si>
  <si>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</si>
  <si>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</si>
  <si>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</si>
  <si>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</si>
  <si>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951  0501  0516809  600  000</t>
  </si>
  <si>
    <t xml:space="preserve">Межбюджетные трансферты, передаваемые бюджетам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</t>
  </si>
  <si>
    <t>000 2 02 04081 00 0000 151</t>
  </si>
  <si>
    <t>000 2 02 04081 10 0000 151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</si>
  <si>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</si>
  <si>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</si>
  <si>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</si>
  <si>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</si>
  <si>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</si>
  <si>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</si>
  <si>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</si>
  <si>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</si>
  <si>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</si>
  <si>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</si>
  <si>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</si>
  <si>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</si>
  <si>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</si>
  <si>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</si>
  <si>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</si>
  <si>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951  0501  0510000  000  000</t>
  </si>
  <si>
    <t>Мероприятия по благоустройству объектов благоустройства и мест общего пользования с целью создания комфортной среды проживания в рамках подпрограммы "Благоустройство территории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</si>
  <si>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951  0503  0522023  000  000</t>
  </si>
  <si>
    <t>951  0503  0522023  244  000</t>
  </si>
  <si>
    <t>951  0503  0522023  244  300</t>
  </si>
  <si>
    <t>951  0503  0522023  244  310</t>
  </si>
  <si>
    <t>951  1001  0000000  000  000</t>
  </si>
  <si>
    <t>Пенсионное обеспечение</t>
  </si>
  <si>
    <t>951  1001  0230000  000  000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</si>
  <si>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</si>
  <si>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</si>
  <si>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>951  1001  0231002  000  000</t>
  </si>
  <si>
    <t>951  1001  0231002  312  000</t>
  </si>
  <si>
    <t>951  1001  0231002  312  200</t>
  </si>
  <si>
    <t>951  1001  0231002  312  260</t>
  </si>
  <si>
    <t>951  1001  0231002  312  263</t>
  </si>
  <si>
    <t>Подпрограмма "Развитие материальной и технической базы"</t>
  </si>
  <si>
    <t>951  1102  0720000  000  000</t>
  </si>
  <si>
    <t>951  1102  0722012  000  000</t>
  </si>
  <si>
    <t>951  1102  0722012  244  000</t>
  </si>
  <si>
    <t>951  1102  0722012  244  300</t>
  </si>
  <si>
    <t>951  1102  0722012  244  340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</si>
  <si>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</si>
  <si>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</si>
  <si>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Мероприятия по разработке схемы газоснабжения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</si>
  <si>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</si>
  <si>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 муниципальной программы Пролетарского сельского поселения «Развитие транспортной системы»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</si>
  <si>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</si>
  <si>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</si>
  <si>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Мероприятия по газификации с. Прохоровка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</si>
  <si>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951  0502  0512024  000  000</t>
  </si>
  <si>
    <t>951  0502  0512024  244  000</t>
  </si>
  <si>
    <t>951  0502  0512024  244  200</t>
  </si>
  <si>
    <t>951  0502  0512024  244  220</t>
  </si>
  <si>
    <t>951  0502  0512024  244  226</t>
  </si>
  <si>
    <t>Прочая закупка товаров, работ и услуг для обеспечения государственных (муниципальных) нужд</t>
  </si>
  <si>
    <t>Расходы за счет резервного фонда Правительства Ростовской области по иным непрограммным мероприятиям в рамках  непрограммных расходов органа местного самоуправления Пролетарского сельского поселения</t>
  </si>
  <si>
    <t>951  0503  9999010  244  310</t>
  </si>
  <si>
    <t>951  0503  9999010  244  300</t>
  </si>
  <si>
    <t>951  0503  9999010  244  000</t>
  </si>
  <si>
    <t>951  0503  9999010  000  000</t>
  </si>
  <si>
    <t>951  0503  9990000  000  000</t>
  </si>
  <si>
    <t>Межбюджетные трансферты, передаваемые бюджетам поселений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</si>
  <si>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</si>
  <si>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</si>
  <si>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</si>
  <si>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</si>
  <si>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</si>
  <si>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</si>
  <si>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</si>
  <si>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</si>
  <si>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</si>
  <si>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</si>
  <si>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</si>
  <si>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Софинансирование  расходов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</si>
  <si>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Фонд оплаты труда государственных(муниципальных) органов и взносы по обязательному социальному страхованию
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</si>
  <si>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</si>
  <si>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</si>
  <si>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</si>
  <si>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</si>
  <si>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</si>
  <si>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</si>
  <si>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</si>
  <si>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</si>
  <si>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</si>
  <si>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</si>
  <si>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</si>
  <si>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951  0113  9992022  853  000</t>
  </si>
  <si>
    <t>951  0113  9992022  853  200</t>
  </si>
  <si>
    <t>951  0113  9992022  853  290</t>
  </si>
  <si>
    <t>951  0501  0516026  000  000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</si>
  <si>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</si>
  <si>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</si>
  <si>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>по ОКЕЙ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</si>
  <si>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</si>
  <si>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951  0113  9992028  244  226</t>
  </si>
  <si>
    <t>951  0113  9992028  244  220</t>
  </si>
  <si>
    <t>951  0113  9992028  244  200</t>
  </si>
  <si>
    <t>951  0113  9992028  244  000</t>
  </si>
  <si>
    <t>951  0113  9992028  000  000</t>
  </si>
  <si>
    <t>000 1 06 06030 00 0000 110</t>
  </si>
  <si>
    <t>Закупка товаров, работ, услуг в целях капитального ремонта государственного (муниципального) имущества</t>
  </si>
  <si>
    <t>951  0113  9999999  853  000</t>
  </si>
  <si>
    <t>Уплата  иных платежей</t>
  </si>
  <si>
    <t>951  0113  9999999  853  200</t>
  </si>
  <si>
    <t>951  0113  9999999  853  290</t>
  </si>
  <si>
    <t>951  0409  0412006  244  300</t>
  </si>
  <si>
    <t>951  0409  0412006  244  340</t>
  </si>
  <si>
    <t>951  0503  0522010  244  310</t>
  </si>
  <si>
    <t xml:space="preserve"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
мероприятиям в рамках непрограммных расходов органа местного самоуправления Пролетарского сельского поселения
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</si>
  <si>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</si>
  <si>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</si>
  <si>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</si>
  <si>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муниципальной программы Пролетарского сельского поселения "Муниципальная политика"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</si>
  <si>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</si>
  <si>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</si>
  <si>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</si>
  <si>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развитию материальной и спортивной базы в Пролетарском сельском поселении в рамка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</si>
  <si>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>951  0409  0412006  244  310</t>
  </si>
  <si>
    <t>Иные непрограммные расходы</t>
  </si>
  <si>
    <t>951  0502  9990000  000  000</t>
  </si>
  <si>
    <t xml:space="preserve">Расходы по обеспечению населения Пролетарского сельского поселения водой по иным непрограммным расходам в рамках 
непрограммных расходов органа местного самоуправления Пролетарского сельского поселения
</t>
  </si>
  <si>
    <t>951  0502  99920229  000  000</t>
  </si>
  <si>
    <t>951  0502  99920229  244  000</t>
  </si>
  <si>
    <t>951  0502  99920229  244  300</t>
  </si>
  <si>
    <t>951  0502  99920229  244  310</t>
  </si>
  <si>
    <t>951  0503 0000000  000  000</t>
  </si>
  <si>
    <t>951  0409  0412006  244  222</t>
  </si>
  <si>
    <t xml:space="preserve"> Руководитель __________________ Т.И.Воеводина</t>
  </si>
  <si>
    <t>Руководитель финансово- __________________ В.В.Цыгулева</t>
  </si>
  <si>
    <t>951  0501  0516026  244  225</t>
  </si>
  <si>
    <t>951  0502  0512030  000  000</t>
  </si>
  <si>
    <t>01.01.2016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</si>
  <si>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</si>
  <si>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</si>
  <si>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</si>
  <si>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</si>
  <si>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</si>
  <si>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</si>
  <si>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</si>
  <si>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</si>
  <si>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>951  0409 0422031  000  000</t>
  </si>
  <si>
    <t>951  0409 0422031  244  000</t>
  </si>
  <si>
    <t>951  0409 0422031  244  200</t>
  </si>
  <si>
    <t>951  0409 0422031  244  220</t>
  </si>
  <si>
    <t xml:space="preserve">Подпрограмма "Повышение безопасности дорожного движения на территории Пролетарского сельского поселения" </t>
  </si>
  <si>
    <t>951  0409  0420000  000  000</t>
  </si>
  <si>
    <t xml:space="preserve">Главный бухгалтер ________________ </t>
  </si>
  <si>
    <t>951  0409 0422031  244  226</t>
  </si>
  <si>
    <t>Мероприятия по содержанию и ремонту обектов коммунального хозяйства в рамках подпрограммы "Развитие жилищно- коммунального хозяйства Пролетарского сельского поселения " муниципальной программы Пролетарского сельского поселения "Благоуствройство территории и жилищно - коммунальное хозяйство "</t>
  </si>
  <si>
    <t>951  0502  0512030  244  000</t>
  </si>
  <si>
    <t>951  0502  0512030  244  200</t>
  </si>
  <si>
    <t>951  0502  0512030  244  220</t>
  </si>
  <si>
    <t>951  0502  0512030  244  221</t>
  </si>
  <si>
    <t>951  0502  0512030  244  226</t>
  </si>
  <si>
    <t xml:space="preserve"> на 1 января 2016 г.</t>
  </si>
  <si>
    <t>951  0501  0516026  244  000</t>
  </si>
  <si>
    <t>951  0501  0516026  244  200</t>
  </si>
  <si>
    <t>951  0501  0516026  244  220</t>
  </si>
  <si>
    <t>951  0102  8800000  000  000</t>
  </si>
  <si>
    <t>Расходы на выплаты по оплате труда работников муниципальных органов Пролетарского селького поселения по Главе Пролетарского сельского поселения в рамках обеспечения функционирования Главы Пролетарского сельского поселения</t>
  </si>
  <si>
    <t>Муниципальная программа  Пролетарского сельского поселения "Управление муниципальными финансами"</t>
  </si>
  <si>
    <t>952  0104  0120000  000  000</t>
  </si>
  <si>
    <t>953  0104  0120000  000  000</t>
  </si>
  <si>
    <t>954  0104  0120000  000  000</t>
  </si>
  <si>
    <t>955  0104  0120011  000  000</t>
  </si>
  <si>
    <t>Расходы на выплаты по оплате труда работников государственных органов</t>
  </si>
  <si>
    <t>Расходы на обеспечение функций государственных органов, в том числе территориальных органов</t>
  </si>
  <si>
    <t>951  0104  9900000 000  000</t>
  </si>
  <si>
    <t>951  0111  9900000  000  000</t>
  </si>
  <si>
    <t>951  0113  0100000  000  000</t>
  </si>
  <si>
    <t>Муниципальная программа  Пролетарского сельского поселения "Муниципальная политика"</t>
  </si>
  <si>
    <t>951  0113  9900000  000  000</t>
  </si>
  <si>
    <t>Муниципальная  программа Пролетарского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</si>
  <si>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Муниципальная  программа Пролетарского сельского поселения "Развитие транспортной системы"</t>
  </si>
  <si>
    <t>Муниципальная  программа Пролетарского сельского поселения  "Благоустройство территории и жилищно-коммунального хозяйства"</t>
  </si>
  <si>
    <t>951  0501  0500000  000  000</t>
  </si>
  <si>
    <t>Муниципальная  программа Пролетарского сельского поселения "Развитие культуры"</t>
  </si>
  <si>
    <t>Обеспечение деятельности подведомственных учреждений</t>
  </si>
  <si>
    <t>951  1001  0200000  000  000</t>
  </si>
  <si>
    <t>Муниципальная  программа Пролетарского сельского поселения "Развитие физической культуры и спорта"</t>
  </si>
  <si>
    <t>3 222 896.21</t>
  </si>
  <si>
    <t>65 580.88</t>
  </si>
  <si>
    <t>64 692.80</t>
  </si>
  <si>
    <t>5 207.2</t>
  </si>
  <si>
    <t>14 219.12</t>
  </si>
  <si>
    <t>203.79</t>
  </si>
  <si>
    <t>113 783.59</t>
  </si>
  <si>
    <t>21 616.41</t>
  </si>
  <si>
    <t>951  0503  0500000  000  000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</si>
</sst>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7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8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4" fillId="2" borderId="0" xfId="0" applyFont="1" applyFill="1"/>
    <xf numFmtId="49" fontId="4" fillId="0" borderId="11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0" xfId="0" applyFont="1" applyFill="1"/>
    <xf numFmtId="49" fontId="4" fillId="0" borderId="0" xfId="0" applyNumberFormat="1" applyFont="1" applyFill="1" applyBorder="1"/>
    <xf numFmtId="49" fontId="4" fillId="0" borderId="0" xfId="0" applyNumberFormat="1" applyFont="1" applyFill="1"/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vertical="distributed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vertical="distributed" wrapText="1"/>
    </xf>
    <xf numFmtId="0" fontId="9" fillId="0" borderId="11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vertical="distributed" wrapText="1"/>
    </xf>
    <xf numFmtId="4" fontId="9" fillId="0" borderId="11" xfId="0" applyNumberFormat="1" applyFont="1" applyFill="1" applyBorder="1" applyAlignment="1">
      <alignment horizontal="right"/>
    </xf>
    <xf numFmtId="4" fontId="9" fillId="0" borderId="11" xfId="0" applyNumberFormat="1" applyFont="1" applyBorder="1" applyAlignment="1">
      <alignment horizontal="right" wrapText="1"/>
    </xf>
    <xf numFmtId="0" fontId="9" fillId="0" borderId="11" xfId="0" applyFont="1" applyBorder="1" applyAlignment="1">
      <alignment vertical="distributed" wrapText="1" readingOrder="1"/>
    </xf>
    <xf numFmtId="0" fontId="9" fillId="0" borderId="11" xfId="0" applyFont="1" applyBorder="1" applyAlignment="1">
      <alignment vertical="top" wrapText="1"/>
    </xf>
    <xf numFmtId="0" fontId="9" fillId="2" borderId="11" xfId="0" applyFont="1" applyFill="1" applyBorder="1" applyAlignment="1">
      <alignment vertical="distributed" wrapText="1"/>
    </xf>
    <xf numFmtId="0" fontId="9" fillId="2" borderId="11" xfId="0" applyFont="1" applyFill="1" applyBorder="1" applyAlignment="1">
      <alignment horizontal="center"/>
    </xf>
    <xf numFmtId="0" fontId="11" fillId="0" borderId="11" xfId="0" applyFont="1" applyBorder="1" applyAlignment="1">
      <alignment wrapText="1"/>
    </xf>
    <xf numFmtId="0" fontId="9" fillId="3" borderId="11" xfId="0" applyFont="1" applyFill="1" applyBorder="1" applyAlignment="1">
      <alignment vertical="distributed" wrapText="1"/>
    </xf>
    <xf numFmtId="0" fontId="9" fillId="3" borderId="11" xfId="0" applyFont="1" applyFill="1" applyBorder="1" applyAlignment="1">
      <alignment horizontal="center"/>
    </xf>
    <xf numFmtId="4" fontId="11" fillId="3" borderId="11" xfId="0" applyNumberFormat="1" applyFont="1" applyFill="1" applyBorder="1"/>
    <xf numFmtId="4" fontId="11" fillId="0" borderId="11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0" fontId="9" fillId="0" borderId="0" xfId="0" applyFont="1"/>
    <xf numFmtId="0" fontId="9" fillId="0" borderId="11" xfId="0" applyFont="1" applyBorder="1" applyAlignment="1">
      <alignment wrapText="1"/>
    </xf>
    <xf numFmtId="4" fontId="9" fillId="0" borderId="11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vertical="distributed" wrapText="1"/>
    </xf>
    <xf numFmtId="0" fontId="11" fillId="0" borderId="0" xfId="0" applyFont="1" applyBorder="1" applyAlignment="1">
      <alignment horizontal="left" wrapText="1"/>
    </xf>
    <xf numFmtId="49" fontId="11" fillId="0" borderId="0" xfId="0" applyNumberFormat="1" applyFont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vertical="distributed" wrapText="1"/>
    </xf>
    <xf numFmtId="0" fontId="11" fillId="0" borderId="11" xfId="0" applyFont="1" applyBorder="1" applyAlignment="1">
      <alignment horizontal="center" wrapText="1"/>
    </xf>
    <xf numFmtId="49" fontId="11" fillId="0" borderId="11" xfId="0" applyNumberFormat="1" applyFont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3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6" fillId="3" borderId="11" xfId="2" applyNumberFormat="1" applyFont="1" applyFill="1" applyBorder="1" applyAlignment="1">
      <alignment horizontal="justify" vertical="top" wrapText="1"/>
    </xf>
    <xf numFmtId="49" fontId="6" fillId="3" borderId="11" xfId="2" applyNumberFormat="1" applyFont="1" applyFill="1" applyBorder="1" applyAlignment="1">
      <alignment horizontal="center"/>
    </xf>
    <xf numFmtId="49" fontId="6" fillId="3" borderId="11" xfId="2" applyNumberFormat="1" applyFont="1" applyFill="1" applyBorder="1"/>
    <xf numFmtId="4" fontId="6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6" fillId="3" borderId="11" xfId="3" applyNumberFormat="1" applyFont="1" applyFill="1" applyBorder="1" applyAlignment="1">
      <alignment horizontal="right"/>
    </xf>
    <xf numFmtId="0" fontId="6" fillId="2" borderId="11" xfId="2" applyNumberFormat="1" applyFont="1" applyFill="1" applyBorder="1" applyAlignment="1">
      <alignment horizontal="justify" vertical="top" wrapText="1"/>
    </xf>
    <xf numFmtId="49" fontId="6" fillId="2" borderId="11" xfId="2" applyNumberFormat="1" applyFont="1" applyFill="1" applyBorder="1" applyAlignment="1">
      <alignment horizontal="center"/>
    </xf>
    <xf numFmtId="49" fontId="6" fillId="2" borderId="11" xfId="2" applyNumberFormat="1" applyFont="1" applyFill="1" applyBorder="1"/>
    <xf numFmtId="4" fontId="6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6" fillId="2" borderId="11" xfId="3" applyNumberFormat="1" applyFont="1" applyFill="1" applyBorder="1" applyAlignment="1">
      <alignment horizontal="right"/>
    </xf>
    <xf numFmtId="49" fontId="6" fillId="2" borderId="11" xfId="2" applyNumberFormat="1" applyFont="1" applyFill="1" applyBorder="1" applyAlignment="1">
      <alignment horizontal="justify" vertical="top" wrapText="1"/>
    </xf>
    <xf numFmtId="0" fontId="6" fillId="2" borderId="11" xfId="2" applyNumberFormat="1" applyFont="1" applyFill="1" applyBorder="1" applyAlignment="1">
      <alignment horizontal="justify" vertical="distributed" wrapText="1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11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vertical="distributed" wrapText="1"/>
    </xf>
    <xf numFmtId="0" fontId="9" fillId="0" borderId="11" xfId="0" applyFont="1" applyFill="1" applyBorder="1" applyAlignment="1">
      <alignment vertical="justify" wrapText="1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4" borderId="11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vertical="top" wrapText="1"/>
    </xf>
    <xf numFmtId="0" fontId="11" fillId="4" borderId="11" xfId="0" applyFont="1" applyFill="1" applyBorder="1" applyAlignment="1">
      <alignment vertical="top" wrapText="1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2" fontId="9" fillId="0" borderId="11" xfId="0" applyNumberFormat="1" applyFont="1" applyBorder="1" applyAlignment="1">
      <alignment wrapText="1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5" fillId="2" borderId="11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>
      <alignment horizontal="right"/>
    </xf>
    <xf numFmtId="4" fontId="9" fillId="0" borderId="7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showGridLines="0" view="pageBreakPreview" topLeftCell="A31" zoomScale="130" workbookViewId="0">
      <selection activeCell="E18" sqref="E18"/>
    </sheetView>
  </sheetViews>
  <sheetFormatPr defaultRowHeight="11.25" x14ac:dyDescent="0.2"/>
  <cols>
    <col min="1" max="1" width="35.7109375" style="2" customWidth="1"/>
    <col min="2" max="2" width="4.140625" style="2" customWidth="1"/>
    <col min="3" max="3" width="19" style="2" customWidth="1"/>
    <col min="4" max="4" width="10.42578125" style="6" customWidth="1"/>
    <col min="5" max="5" width="10.28515625" style="6" customWidth="1"/>
    <col min="6" max="6" width="11" style="39" customWidth="1"/>
    <col min="7" max="16384" width="9.140625" style="39"/>
  </cols>
  <sheetData>
    <row r="1" spans="1:6" ht="10.5" customHeight="1" x14ac:dyDescent="0.2">
      <c r="D1" s="39"/>
    </row>
    <row r="2" spans="1:6" ht="17.25" customHeight="1" thickBot="1" x14ac:dyDescent="0.25">
      <c r="A2" s="40" t="s">
        <v>508</v>
      </c>
      <c r="B2" s="40"/>
      <c r="C2" s="40"/>
      <c r="D2" s="40"/>
      <c r="E2" s="40"/>
      <c r="F2" s="1" t="s">
        <v>3</v>
      </c>
    </row>
    <row r="3" spans="1:6" ht="14.1" customHeight="1" x14ac:dyDescent="0.2">
      <c r="D3" s="165" t="s">
        <v>509</v>
      </c>
      <c r="E3" s="166"/>
      <c r="F3" s="3" t="s">
        <v>16</v>
      </c>
    </row>
    <row r="4" spans="1:6" ht="12.75" customHeight="1" x14ac:dyDescent="0.2">
      <c r="A4" s="4" t="s">
        <v>746</v>
      </c>
      <c r="B4" s="4"/>
      <c r="C4" s="4"/>
      <c r="D4" s="4"/>
      <c r="E4" s="4" t="s">
        <v>511</v>
      </c>
      <c r="F4" s="5" t="s">
        <v>723</v>
      </c>
    </row>
    <row r="5" spans="1:6" ht="15.75" customHeight="1" x14ac:dyDescent="0.2">
      <c r="A5" s="2" t="s">
        <v>32</v>
      </c>
      <c r="E5" s="6" t="s">
        <v>512</v>
      </c>
      <c r="F5" s="7" t="s">
        <v>124</v>
      </c>
    </row>
    <row r="6" spans="1:6" ht="12" customHeight="1" x14ac:dyDescent="0.2">
      <c r="A6" s="2" t="s">
        <v>513</v>
      </c>
      <c r="E6" s="6" t="s">
        <v>514</v>
      </c>
      <c r="F6" s="5" t="s">
        <v>125</v>
      </c>
    </row>
    <row r="7" spans="1:6" ht="26.25" customHeight="1" x14ac:dyDescent="0.2">
      <c r="A7" s="167" t="s">
        <v>515</v>
      </c>
      <c r="B7" s="167"/>
      <c r="C7" s="167"/>
      <c r="D7" s="167"/>
      <c r="E7" s="6" t="s">
        <v>655</v>
      </c>
      <c r="F7" s="5" t="s">
        <v>589</v>
      </c>
    </row>
    <row r="8" spans="1:6" ht="14.1" customHeight="1" x14ac:dyDescent="0.2">
      <c r="A8" s="8" t="s">
        <v>683</v>
      </c>
      <c r="F8" s="9"/>
    </row>
    <row r="9" spans="1:6" ht="14.1" customHeight="1" thickBot="1" x14ac:dyDescent="0.25">
      <c r="A9" s="2" t="s">
        <v>442</v>
      </c>
      <c r="E9" s="126" t="s">
        <v>684</v>
      </c>
      <c r="F9" s="10" t="s">
        <v>0</v>
      </c>
    </row>
    <row r="10" spans="1:6" ht="13.5" customHeight="1" x14ac:dyDescent="0.25">
      <c r="B10" s="41"/>
      <c r="C10" s="47" t="s">
        <v>22</v>
      </c>
      <c r="E10" s="126"/>
      <c r="F10" s="11"/>
    </row>
    <row r="11" spans="1:6" ht="5.25" customHeight="1" x14ac:dyDescent="0.2">
      <c r="A11" s="42"/>
      <c r="B11" s="42"/>
      <c r="C11" s="43"/>
      <c r="D11" s="44"/>
      <c r="E11" s="44"/>
      <c r="F11" s="45"/>
    </row>
    <row r="12" spans="1:6" ht="13.5" customHeight="1" x14ac:dyDescent="0.2">
      <c r="A12" s="12"/>
      <c r="B12" s="13" t="s">
        <v>7</v>
      </c>
      <c r="C12" s="14" t="s">
        <v>31</v>
      </c>
      <c r="D12" s="15" t="s">
        <v>24</v>
      </c>
      <c r="E12" s="14"/>
      <c r="F12" s="13" t="s">
        <v>17</v>
      </c>
    </row>
    <row r="13" spans="1:6" ht="9.9499999999999993" customHeight="1" x14ac:dyDescent="0.2">
      <c r="A13" s="16" t="s">
        <v>4</v>
      </c>
      <c r="B13" s="17" t="s">
        <v>8</v>
      </c>
      <c r="C13" s="16" t="s">
        <v>28</v>
      </c>
      <c r="D13" s="18" t="s">
        <v>25</v>
      </c>
      <c r="E13" s="18" t="s">
        <v>18</v>
      </c>
      <c r="F13" s="18" t="s">
        <v>2</v>
      </c>
    </row>
    <row r="14" spans="1:6" ht="9.9499999999999993" customHeight="1" x14ac:dyDescent="0.2">
      <c r="A14" s="19"/>
      <c r="B14" s="17" t="s">
        <v>9</v>
      </c>
      <c r="C14" s="16" t="s">
        <v>29</v>
      </c>
      <c r="D14" s="18" t="s">
        <v>2</v>
      </c>
      <c r="E14" s="18"/>
      <c r="F14" s="18"/>
    </row>
    <row r="15" spans="1:6" ht="9.9499999999999993" customHeight="1" x14ac:dyDescent="0.2">
      <c r="A15" s="20">
        <v>1</v>
      </c>
      <c r="B15" s="20">
        <v>2</v>
      </c>
      <c r="C15" s="20">
        <v>3</v>
      </c>
      <c r="D15" s="21" t="s">
        <v>1</v>
      </c>
      <c r="E15" s="21" t="s">
        <v>20</v>
      </c>
      <c r="F15" s="21" t="s">
        <v>21</v>
      </c>
    </row>
    <row r="16" spans="1:6" ht="12.75" customHeight="1" x14ac:dyDescent="0.2">
      <c r="A16" s="120" t="s">
        <v>33</v>
      </c>
      <c r="B16" s="168" t="s">
        <v>169</v>
      </c>
      <c r="C16" s="169" t="s">
        <v>23</v>
      </c>
      <c r="D16" s="170">
        <f>D18+D76</f>
        <v>10781100</v>
      </c>
      <c r="E16" s="170">
        <f>E18+E76</f>
        <v>11446725.199999999</v>
      </c>
      <c r="F16" s="163">
        <f>D16-E16</f>
        <v>-665625.19999999925</v>
      </c>
    </row>
    <row r="17" spans="1:6" ht="11.25" customHeight="1" x14ac:dyDescent="0.2">
      <c r="A17" s="121" t="s">
        <v>5</v>
      </c>
      <c r="B17" s="168"/>
      <c r="C17" s="169"/>
      <c r="D17" s="170"/>
      <c r="E17" s="170"/>
      <c r="F17" s="163"/>
    </row>
    <row r="18" spans="1:6" ht="12.75" customHeight="1" x14ac:dyDescent="0.2">
      <c r="A18" s="112" t="s">
        <v>34</v>
      </c>
      <c r="B18" s="113" t="s">
        <v>169</v>
      </c>
      <c r="C18" s="114" t="s">
        <v>443</v>
      </c>
      <c r="D18" s="115">
        <f>D19+D31+D40+D51+D67+D71+D25</f>
        <v>9525400</v>
      </c>
      <c r="E18" s="115">
        <f>E19+E25+E31+E40+E54+E58+E51+E71</f>
        <v>10322075.199999999</v>
      </c>
      <c r="F18" s="116">
        <f>D18-E18</f>
        <v>-796675.19999999925</v>
      </c>
    </row>
    <row r="19" spans="1:6" ht="13.5" customHeight="1" x14ac:dyDescent="0.2">
      <c r="A19" s="112" t="s">
        <v>35</v>
      </c>
      <c r="B19" s="113" t="s">
        <v>169</v>
      </c>
      <c r="C19" s="114" t="s">
        <v>444</v>
      </c>
      <c r="D19" s="115">
        <f>D20</f>
        <v>1317900</v>
      </c>
      <c r="E19" s="115">
        <f>E20</f>
        <v>1348641.11</v>
      </c>
      <c r="F19" s="116">
        <f t="shared" ref="F19:F53" si="0">D19-E19</f>
        <v>-30741.110000000102</v>
      </c>
    </row>
    <row r="20" spans="1:6" ht="12" customHeight="1" x14ac:dyDescent="0.2">
      <c r="A20" s="112" t="s">
        <v>36</v>
      </c>
      <c r="B20" s="113" t="s">
        <v>169</v>
      </c>
      <c r="C20" s="114" t="s">
        <v>445</v>
      </c>
      <c r="D20" s="115">
        <f>D22</f>
        <v>1317900</v>
      </c>
      <c r="E20" s="115">
        <f>E22+E24+E23</f>
        <v>1348641.11</v>
      </c>
      <c r="F20" s="116">
        <f t="shared" si="0"/>
        <v>-30741.110000000102</v>
      </c>
    </row>
    <row r="21" spans="1:6" ht="56.25" hidden="1" customHeight="1" x14ac:dyDescent="0.2">
      <c r="A21" s="106"/>
      <c r="B21" s="113" t="s">
        <v>169</v>
      </c>
      <c r="C21" s="114"/>
      <c r="D21" s="115"/>
      <c r="E21" s="115"/>
      <c r="F21" s="116"/>
    </row>
    <row r="22" spans="1:6" ht="69" customHeight="1" x14ac:dyDescent="0.2">
      <c r="A22" s="112" t="s">
        <v>656</v>
      </c>
      <c r="B22" s="113" t="s">
        <v>169</v>
      </c>
      <c r="C22" s="114" t="s">
        <v>446</v>
      </c>
      <c r="D22" s="115">
        <v>1317900</v>
      </c>
      <c r="E22" s="117">
        <v>1344752.3</v>
      </c>
      <c r="F22" s="116">
        <f t="shared" si="0"/>
        <v>-26852.300000000047</v>
      </c>
    </row>
    <row r="23" spans="1:6" ht="102.75" hidden="1" customHeight="1" x14ac:dyDescent="0.2">
      <c r="A23" s="106" t="s">
        <v>587</v>
      </c>
      <c r="B23" s="113" t="s">
        <v>169</v>
      </c>
      <c r="C23" s="114" t="s">
        <v>588</v>
      </c>
      <c r="D23" s="115" t="s">
        <v>75</v>
      </c>
      <c r="E23" s="117"/>
      <c r="F23" s="116" t="s">
        <v>75</v>
      </c>
    </row>
    <row r="24" spans="1:6" ht="47.25" customHeight="1" x14ac:dyDescent="0.2">
      <c r="A24" s="112" t="s">
        <v>441</v>
      </c>
      <c r="B24" s="113" t="s">
        <v>169</v>
      </c>
      <c r="C24" s="114" t="s">
        <v>447</v>
      </c>
      <c r="D24" s="115" t="s">
        <v>75</v>
      </c>
      <c r="E24" s="117">
        <v>3888.81</v>
      </c>
      <c r="F24" s="116" t="s">
        <v>75</v>
      </c>
    </row>
    <row r="25" spans="1:6" ht="33.75" customHeight="1" x14ac:dyDescent="0.2">
      <c r="A25" s="112" t="s">
        <v>178</v>
      </c>
      <c r="B25" s="113" t="s">
        <v>169</v>
      </c>
      <c r="C25" s="114" t="s">
        <v>448</v>
      </c>
      <c r="D25" s="115">
        <f>D26</f>
        <v>649600</v>
      </c>
      <c r="E25" s="115">
        <f>E26</f>
        <v>724279.97</v>
      </c>
      <c r="F25" s="116">
        <f t="shared" ref="F25:F30" si="1">D25-E25</f>
        <v>-74679.969999999972</v>
      </c>
    </row>
    <row r="26" spans="1:6" ht="26.25" customHeight="1" x14ac:dyDescent="0.2">
      <c r="A26" s="112" t="s">
        <v>179</v>
      </c>
      <c r="B26" s="113" t="s">
        <v>169</v>
      </c>
      <c r="C26" s="114" t="s">
        <v>449</v>
      </c>
      <c r="D26" s="115">
        <f>D27+D28+D29+D30</f>
        <v>649600</v>
      </c>
      <c r="E26" s="115">
        <f>E27+E28+E29+E30</f>
        <v>724279.97</v>
      </c>
      <c r="F26" s="116">
        <f t="shared" si="1"/>
        <v>-74679.969999999972</v>
      </c>
    </row>
    <row r="27" spans="1:6" ht="68.25" customHeight="1" x14ac:dyDescent="0.2">
      <c r="A27" s="112" t="s">
        <v>180</v>
      </c>
      <c r="B27" s="113" t="s">
        <v>169</v>
      </c>
      <c r="C27" s="114" t="s">
        <v>450</v>
      </c>
      <c r="D27" s="115">
        <v>198700</v>
      </c>
      <c r="E27" s="117">
        <v>252486.03</v>
      </c>
      <c r="F27" s="116">
        <f t="shared" si="1"/>
        <v>-53786.03</v>
      </c>
    </row>
    <row r="28" spans="1:6" ht="80.25" customHeight="1" x14ac:dyDescent="0.2">
      <c r="A28" s="112" t="s">
        <v>667</v>
      </c>
      <c r="B28" s="113" t="s">
        <v>169</v>
      </c>
      <c r="C28" s="114" t="s">
        <v>451</v>
      </c>
      <c r="D28" s="115">
        <v>7400</v>
      </c>
      <c r="E28" s="117">
        <v>6840.02</v>
      </c>
      <c r="F28" s="116">
        <f t="shared" si="1"/>
        <v>559.97999999999956</v>
      </c>
    </row>
    <row r="29" spans="1:6" ht="68.25" customHeight="1" x14ac:dyDescent="0.2">
      <c r="A29" s="112" t="s">
        <v>668</v>
      </c>
      <c r="B29" s="113" t="s">
        <v>169</v>
      </c>
      <c r="C29" s="114" t="s">
        <v>452</v>
      </c>
      <c r="D29" s="115">
        <v>435100</v>
      </c>
      <c r="E29" s="117">
        <v>497427.89</v>
      </c>
      <c r="F29" s="116">
        <f t="shared" si="1"/>
        <v>-62327.890000000014</v>
      </c>
    </row>
    <row r="30" spans="1:6" ht="69.75" customHeight="1" x14ac:dyDescent="0.2">
      <c r="A30" s="112" t="s">
        <v>669</v>
      </c>
      <c r="B30" s="113" t="s">
        <v>169</v>
      </c>
      <c r="C30" s="114" t="s">
        <v>453</v>
      </c>
      <c r="D30" s="115">
        <v>8400</v>
      </c>
      <c r="E30" s="117">
        <v>-32473.97</v>
      </c>
      <c r="F30" s="116">
        <f t="shared" si="1"/>
        <v>40873.97</v>
      </c>
    </row>
    <row r="31" spans="1:6" ht="13.5" customHeight="1" x14ac:dyDescent="0.2">
      <c r="A31" s="112" t="s">
        <v>37</v>
      </c>
      <c r="B31" s="113" t="s">
        <v>169</v>
      </c>
      <c r="C31" s="114" t="s">
        <v>454</v>
      </c>
      <c r="D31" s="115">
        <f>D32</f>
        <v>100</v>
      </c>
      <c r="E31" s="115">
        <f>E32+E38</f>
        <v>138.97999999999999</v>
      </c>
      <c r="F31" s="116">
        <f t="shared" si="0"/>
        <v>-38.97999999999999</v>
      </c>
    </row>
    <row r="32" spans="1:6" ht="23.25" customHeight="1" x14ac:dyDescent="0.2">
      <c r="A32" s="112" t="s">
        <v>38</v>
      </c>
      <c r="B32" s="113" t="s">
        <v>169</v>
      </c>
      <c r="C32" s="114" t="s">
        <v>455</v>
      </c>
      <c r="D32" s="115">
        <f>D33+D36</f>
        <v>100</v>
      </c>
      <c r="E32" s="115">
        <f>E33+E36</f>
        <v>138.97999999999999</v>
      </c>
      <c r="F32" s="116">
        <f t="shared" si="0"/>
        <v>-38.97999999999999</v>
      </c>
    </row>
    <row r="33" spans="1:6" ht="32.25" customHeight="1" x14ac:dyDescent="0.2">
      <c r="A33" s="112" t="s">
        <v>456</v>
      </c>
      <c r="B33" s="113" t="s">
        <v>169</v>
      </c>
      <c r="C33" s="114" t="s">
        <v>457</v>
      </c>
      <c r="D33" s="115">
        <f>D34</f>
        <v>100</v>
      </c>
      <c r="E33" s="115">
        <f>E34+E37</f>
        <v>138.97999999999999</v>
      </c>
      <c r="F33" s="116">
        <f t="shared" si="0"/>
        <v>-38.97999999999999</v>
      </c>
    </row>
    <row r="34" spans="1:6" ht="33" customHeight="1" x14ac:dyDescent="0.2">
      <c r="A34" s="112" t="s">
        <v>456</v>
      </c>
      <c r="B34" s="113" t="s">
        <v>169</v>
      </c>
      <c r="C34" s="114" t="s">
        <v>458</v>
      </c>
      <c r="D34" s="115">
        <v>100</v>
      </c>
      <c r="E34" s="117">
        <v>138.97999999999999</v>
      </c>
      <c r="F34" s="116">
        <f t="shared" si="0"/>
        <v>-38.97999999999999</v>
      </c>
    </row>
    <row r="35" spans="1:6" ht="59.25" hidden="1" customHeight="1" x14ac:dyDescent="0.2">
      <c r="A35" s="106"/>
      <c r="B35" s="107" t="s">
        <v>169</v>
      </c>
      <c r="C35" s="108"/>
      <c r="D35" s="109"/>
      <c r="E35" s="111"/>
      <c r="F35" s="110">
        <f t="shared" si="0"/>
        <v>0</v>
      </c>
    </row>
    <row r="36" spans="1:6" ht="57" hidden="1" customHeight="1" x14ac:dyDescent="0.2">
      <c r="A36" s="106"/>
      <c r="B36" s="107" t="s">
        <v>169</v>
      </c>
      <c r="C36" s="108"/>
      <c r="D36" s="109"/>
      <c r="E36" s="109"/>
      <c r="F36" s="110">
        <f t="shared" si="0"/>
        <v>0</v>
      </c>
    </row>
    <row r="37" spans="1:6" ht="49.5" hidden="1" customHeight="1" x14ac:dyDescent="0.2">
      <c r="A37" s="106" t="s">
        <v>168</v>
      </c>
      <c r="B37" s="107" t="s">
        <v>169</v>
      </c>
      <c r="C37" s="108" t="s">
        <v>459</v>
      </c>
      <c r="D37" s="109" t="s">
        <v>75</v>
      </c>
      <c r="E37" s="111"/>
      <c r="F37" s="110"/>
    </row>
    <row r="38" spans="1:6" ht="14.25" hidden="1" customHeight="1" x14ac:dyDescent="0.2">
      <c r="A38" s="106" t="s">
        <v>173</v>
      </c>
      <c r="B38" s="107" t="s">
        <v>169</v>
      </c>
      <c r="C38" s="108" t="s">
        <v>460</v>
      </c>
      <c r="D38" s="109" t="s">
        <v>75</v>
      </c>
      <c r="E38" s="109"/>
      <c r="F38" s="110"/>
    </row>
    <row r="39" spans="1:6" ht="14.25" hidden="1" customHeight="1" x14ac:dyDescent="0.2">
      <c r="A39" s="106" t="s">
        <v>173</v>
      </c>
      <c r="B39" s="107" t="s">
        <v>169</v>
      </c>
      <c r="C39" s="108" t="s">
        <v>461</v>
      </c>
      <c r="D39" s="109" t="s">
        <v>75</v>
      </c>
      <c r="E39" s="111"/>
      <c r="F39" s="110"/>
    </row>
    <row r="40" spans="1:6" ht="12" customHeight="1" x14ac:dyDescent="0.2">
      <c r="A40" s="112" t="s">
        <v>39</v>
      </c>
      <c r="B40" s="113" t="s">
        <v>169</v>
      </c>
      <c r="C40" s="114" t="s">
        <v>462</v>
      </c>
      <c r="D40" s="115">
        <f>D41+D46+D43</f>
        <v>7528300</v>
      </c>
      <c r="E40" s="115">
        <f>E41+E46+E43</f>
        <v>8217449.4899999993</v>
      </c>
      <c r="F40" s="116">
        <f t="shared" si="0"/>
        <v>-689149.48999999929</v>
      </c>
    </row>
    <row r="41" spans="1:6" ht="12.75" customHeight="1" x14ac:dyDescent="0.2">
      <c r="A41" s="112" t="s">
        <v>40</v>
      </c>
      <c r="B41" s="113" t="s">
        <v>169</v>
      </c>
      <c r="C41" s="114" t="s">
        <v>463</v>
      </c>
      <c r="D41" s="115">
        <f>D42</f>
        <v>98100</v>
      </c>
      <c r="E41" s="115">
        <f>E42</f>
        <v>126212.72</v>
      </c>
      <c r="F41" s="116">
        <f t="shared" si="0"/>
        <v>-28112.720000000001</v>
      </c>
    </row>
    <row r="42" spans="1:6" ht="35.25" customHeight="1" x14ac:dyDescent="0.2">
      <c r="A42" s="112" t="s">
        <v>41</v>
      </c>
      <c r="B42" s="113" t="s">
        <v>169</v>
      </c>
      <c r="C42" s="114" t="s">
        <v>464</v>
      </c>
      <c r="D42" s="115">
        <v>98100</v>
      </c>
      <c r="E42" s="117">
        <v>126212.72</v>
      </c>
      <c r="F42" s="116">
        <f t="shared" si="0"/>
        <v>-28112.720000000001</v>
      </c>
    </row>
    <row r="43" spans="1:6" ht="12" hidden="1" customHeight="1" x14ac:dyDescent="0.2">
      <c r="A43" s="106"/>
      <c r="B43" s="107" t="s">
        <v>169</v>
      </c>
      <c r="C43" s="108"/>
      <c r="D43" s="109"/>
      <c r="E43" s="109"/>
      <c r="F43" s="110"/>
    </row>
    <row r="44" spans="1:6" ht="12" hidden="1" customHeight="1" x14ac:dyDescent="0.2">
      <c r="A44" s="106"/>
      <c r="B44" s="107" t="s">
        <v>169</v>
      </c>
      <c r="C44" s="108"/>
      <c r="D44" s="109"/>
      <c r="E44" s="111"/>
      <c r="F44" s="110"/>
    </row>
    <row r="45" spans="1:6" ht="21" hidden="1" customHeight="1" x14ac:dyDescent="0.2">
      <c r="A45" s="106"/>
      <c r="B45" s="107" t="s">
        <v>169</v>
      </c>
      <c r="C45" s="108"/>
      <c r="D45" s="109"/>
      <c r="E45" s="111"/>
      <c r="F45" s="110"/>
    </row>
    <row r="46" spans="1:6" ht="12.75" customHeight="1" x14ac:dyDescent="0.2">
      <c r="A46" s="112" t="s">
        <v>42</v>
      </c>
      <c r="B46" s="113" t="s">
        <v>169</v>
      </c>
      <c r="C46" s="114" t="s">
        <v>465</v>
      </c>
      <c r="D46" s="115">
        <f>D47+D49</f>
        <v>7430200</v>
      </c>
      <c r="E46" s="115">
        <f>E47+E49</f>
        <v>8091236.7699999996</v>
      </c>
      <c r="F46" s="116">
        <f t="shared" si="0"/>
        <v>-661036.76999999955</v>
      </c>
    </row>
    <row r="47" spans="1:6" ht="15.75" customHeight="1" x14ac:dyDescent="0.2">
      <c r="A47" s="112" t="s">
        <v>670</v>
      </c>
      <c r="B47" s="113" t="s">
        <v>169</v>
      </c>
      <c r="C47" s="114" t="s">
        <v>691</v>
      </c>
      <c r="D47" s="115">
        <f>D48</f>
        <v>5280600</v>
      </c>
      <c r="E47" s="115">
        <f>E48</f>
        <v>5673842.9699999997</v>
      </c>
      <c r="F47" s="116">
        <f t="shared" si="0"/>
        <v>-393242.96999999974</v>
      </c>
    </row>
    <row r="48" spans="1:6" ht="35.25" customHeight="1" x14ac:dyDescent="0.2">
      <c r="A48" s="112" t="s">
        <v>672</v>
      </c>
      <c r="B48" s="113" t="s">
        <v>169</v>
      </c>
      <c r="C48" s="114" t="s">
        <v>671</v>
      </c>
      <c r="D48" s="115">
        <v>5280600</v>
      </c>
      <c r="E48" s="117">
        <v>5673842.9699999997</v>
      </c>
      <c r="F48" s="116">
        <f t="shared" si="0"/>
        <v>-393242.96999999974</v>
      </c>
    </row>
    <row r="49" spans="1:6" ht="15.75" customHeight="1" x14ac:dyDescent="0.2">
      <c r="A49" s="112" t="s">
        <v>673</v>
      </c>
      <c r="B49" s="113" t="s">
        <v>169</v>
      </c>
      <c r="C49" s="114" t="s">
        <v>674</v>
      </c>
      <c r="D49" s="115">
        <f>D50</f>
        <v>2149600</v>
      </c>
      <c r="E49" s="115">
        <f>E50</f>
        <v>2417393.7999999998</v>
      </c>
      <c r="F49" s="116">
        <f t="shared" si="0"/>
        <v>-267793.79999999981</v>
      </c>
    </row>
    <row r="50" spans="1:6" ht="38.25" customHeight="1" x14ac:dyDescent="0.2">
      <c r="A50" s="112" t="s">
        <v>676</v>
      </c>
      <c r="B50" s="113" t="s">
        <v>169</v>
      </c>
      <c r="C50" s="114" t="s">
        <v>675</v>
      </c>
      <c r="D50" s="115">
        <v>2149600</v>
      </c>
      <c r="E50" s="117">
        <v>2417393.7999999998</v>
      </c>
      <c r="F50" s="116">
        <f t="shared" si="0"/>
        <v>-267793.79999999981</v>
      </c>
    </row>
    <row r="51" spans="1:6" ht="12.75" customHeight="1" x14ac:dyDescent="0.2">
      <c r="A51" s="112" t="s">
        <v>47</v>
      </c>
      <c r="B51" s="113" t="s">
        <v>169</v>
      </c>
      <c r="C51" s="114" t="s">
        <v>466</v>
      </c>
      <c r="D51" s="115">
        <f>D52</f>
        <v>800</v>
      </c>
      <c r="E51" s="115">
        <f>E52</f>
        <v>800</v>
      </c>
      <c r="F51" s="127">
        <f t="shared" si="0"/>
        <v>0</v>
      </c>
    </row>
    <row r="52" spans="1:6" ht="46.5" customHeight="1" x14ac:dyDescent="0.2">
      <c r="A52" s="112" t="s">
        <v>48</v>
      </c>
      <c r="B52" s="113" t="s">
        <v>169</v>
      </c>
      <c r="C52" s="114" t="s">
        <v>467</v>
      </c>
      <c r="D52" s="115">
        <f>D53</f>
        <v>800</v>
      </c>
      <c r="E52" s="115">
        <f>E53</f>
        <v>800</v>
      </c>
      <c r="F52" s="127">
        <f t="shared" si="0"/>
        <v>0</v>
      </c>
    </row>
    <row r="53" spans="1:6" ht="69" customHeight="1" x14ac:dyDescent="0.2">
      <c r="A53" s="112" t="s">
        <v>49</v>
      </c>
      <c r="B53" s="113" t="s">
        <v>169</v>
      </c>
      <c r="C53" s="114" t="s">
        <v>468</v>
      </c>
      <c r="D53" s="115">
        <v>800</v>
      </c>
      <c r="E53" s="117">
        <v>800</v>
      </c>
      <c r="F53" s="127">
        <f t="shared" si="0"/>
        <v>0</v>
      </c>
    </row>
    <row r="54" spans="1:6" ht="35.25" customHeight="1" x14ac:dyDescent="0.2">
      <c r="A54" s="112" t="s">
        <v>164</v>
      </c>
      <c r="B54" s="113" t="s">
        <v>169</v>
      </c>
      <c r="C54" s="114" t="s">
        <v>469</v>
      </c>
      <c r="D54" s="115" t="str">
        <f t="shared" ref="D54:E56" si="2">D55</f>
        <v>-</v>
      </c>
      <c r="E54" s="115">
        <f t="shared" si="2"/>
        <v>1.89</v>
      </c>
      <c r="F54" s="116" t="s">
        <v>75</v>
      </c>
    </row>
    <row r="55" spans="1:6" ht="11.25" customHeight="1" x14ac:dyDescent="0.2">
      <c r="A55" s="112" t="s">
        <v>165</v>
      </c>
      <c r="B55" s="113" t="s">
        <v>169</v>
      </c>
      <c r="C55" s="114" t="s">
        <v>470</v>
      </c>
      <c r="D55" s="115" t="str">
        <f t="shared" si="2"/>
        <v>-</v>
      </c>
      <c r="E55" s="115">
        <f t="shared" si="2"/>
        <v>1.89</v>
      </c>
      <c r="F55" s="116" t="s">
        <v>75</v>
      </c>
    </row>
    <row r="56" spans="1:6" ht="23.25" customHeight="1" x14ac:dyDescent="0.2">
      <c r="A56" s="112" t="s">
        <v>166</v>
      </c>
      <c r="B56" s="113" t="s">
        <v>169</v>
      </c>
      <c r="C56" s="114" t="s">
        <v>471</v>
      </c>
      <c r="D56" s="115" t="str">
        <f t="shared" si="2"/>
        <v>-</v>
      </c>
      <c r="E56" s="115">
        <f t="shared" si="2"/>
        <v>1.89</v>
      </c>
      <c r="F56" s="116" t="s">
        <v>75</v>
      </c>
    </row>
    <row r="57" spans="1:6" ht="34.5" customHeight="1" x14ac:dyDescent="0.2">
      <c r="A57" s="112" t="s">
        <v>167</v>
      </c>
      <c r="B57" s="113" t="s">
        <v>169</v>
      </c>
      <c r="C57" s="114" t="s">
        <v>472</v>
      </c>
      <c r="D57" s="115" t="s">
        <v>75</v>
      </c>
      <c r="E57" s="117">
        <v>1.89</v>
      </c>
      <c r="F57" s="116" t="s">
        <v>75</v>
      </c>
    </row>
    <row r="58" spans="1:6" ht="33.75" customHeight="1" x14ac:dyDescent="0.2">
      <c r="A58" s="112" t="s">
        <v>60</v>
      </c>
      <c r="B58" s="113" t="s">
        <v>169</v>
      </c>
      <c r="C58" s="114" t="s">
        <v>473</v>
      </c>
      <c r="D58" s="115" t="s">
        <v>75</v>
      </c>
      <c r="E58" s="115">
        <f>E59+E64</f>
        <v>5763.76</v>
      </c>
      <c r="F58" s="123" t="s">
        <v>75</v>
      </c>
    </row>
    <row r="59" spans="1:6" ht="80.25" customHeight="1" x14ac:dyDescent="0.2">
      <c r="A59" s="112" t="s">
        <v>43</v>
      </c>
      <c r="B59" s="113" t="s">
        <v>169</v>
      </c>
      <c r="C59" s="114" t="s">
        <v>474</v>
      </c>
      <c r="D59" s="115" t="s">
        <v>75</v>
      </c>
      <c r="E59" s="115">
        <f>E62</f>
        <v>5649.76</v>
      </c>
      <c r="F59" s="123" t="s">
        <v>75</v>
      </c>
    </row>
    <row r="60" spans="1:6" ht="58.5" hidden="1" customHeight="1" x14ac:dyDescent="0.2">
      <c r="A60" s="112" t="s">
        <v>44</v>
      </c>
      <c r="B60" s="113" t="s">
        <v>169</v>
      </c>
      <c r="C60" s="114" t="s">
        <v>475</v>
      </c>
      <c r="D60" s="115"/>
      <c r="E60" s="115"/>
      <c r="F60" s="116"/>
    </row>
    <row r="61" spans="1:6" ht="69.75" hidden="1" customHeight="1" x14ac:dyDescent="0.2">
      <c r="A61" s="112" t="s">
        <v>45</v>
      </c>
      <c r="B61" s="113" t="s">
        <v>169</v>
      </c>
      <c r="C61" s="114" t="s">
        <v>476</v>
      </c>
      <c r="D61" s="115"/>
      <c r="E61" s="117"/>
      <c r="F61" s="116"/>
    </row>
    <row r="62" spans="1:6" ht="70.5" customHeight="1" x14ac:dyDescent="0.2">
      <c r="A62" s="112" t="s">
        <v>583</v>
      </c>
      <c r="B62" s="113" t="s">
        <v>169</v>
      </c>
      <c r="C62" s="114" t="s">
        <v>586</v>
      </c>
      <c r="D62" s="115" t="s">
        <v>75</v>
      </c>
      <c r="E62" s="117">
        <f>E63</f>
        <v>5649.76</v>
      </c>
      <c r="F62" s="123" t="s">
        <v>75</v>
      </c>
    </row>
    <row r="63" spans="1:6" ht="59.25" customHeight="1" x14ac:dyDescent="0.2">
      <c r="A63" s="112" t="s">
        <v>584</v>
      </c>
      <c r="B63" s="113" t="s">
        <v>169</v>
      </c>
      <c r="C63" s="114" t="s">
        <v>585</v>
      </c>
      <c r="D63" s="115" t="s">
        <v>75</v>
      </c>
      <c r="E63" s="117">
        <v>5649.76</v>
      </c>
      <c r="F63" s="123" t="s">
        <v>75</v>
      </c>
    </row>
    <row r="64" spans="1:6" ht="69.75" customHeight="1" x14ac:dyDescent="0.2">
      <c r="A64" s="112" t="s">
        <v>477</v>
      </c>
      <c r="B64" s="113" t="s">
        <v>169</v>
      </c>
      <c r="C64" s="114" t="s">
        <v>478</v>
      </c>
      <c r="D64" s="115" t="s">
        <v>75</v>
      </c>
      <c r="E64" s="115">
        <f>E65</f>
        <v>114</v>
      </c>
      <c r="F64" s="116"/>
    </row>
    <row r="65" spans="1:6" ht="69" customHeight="1" x14ac:dyDescent="0.2">
      <c r="A65" s="112" t="s">
        <v>479</v>
      </c>
      <c r="B65" s="113" t="s">
        <v>169</v>
      </c>
      <c r="C65" s="114" t="s">
        <v>480</v>
      </c>
      <c r="D65" s="115" t="s">
        <v>75</v>
      </c>
      <c r="E65" s="115">
        <f>E66</f>
        <v>114</v>
      </c>
      <c r="F65" s="116"/>
    </row>
    <row r="66" spans="1:6" ht="72.75" customHeight="1" x14ac:dyDescent="0.2">
      <c r="A66" s="112" t="s">
        <v>176</v>
      </c>
      <c r="B66" s="113" t="s">
        <v>169</v>
      </c>
      <c r="C66" s="114" t="s">
        <v>481</v>
      </c>
      <c r="D66" s="115" t="s">
        <v>75</v>
      </c>
      <c r="E66" s="117">
        <v>114</v>
      </c>
      <c r="F66" s="116"/>
    </row>
    <row r="67" spans="1:6" s="51" customFormat="1" ht="24" hidden="1" customHeight="1" x14ac:dyDescent="0.2">
      <c r="A67" s="112" t="s">
        <v>46</v>
      </c>
      <c r="B67" s="113" t="s">
        <v>169</v>
      </c>
      <c r="C67" s="114" t="s">
        <v>482</v>
      </c>
      <c r="D67" s="115"/>
      <c r="E67" s="115"/>
      <c r="F67" s="116"/>
    </row>
    <row r="68" spans="1:6" s="51" customFormat="1" ht="47.25" hidden="1" customHeight="1" x14ac:dyDescent="0.2">
      <c r="A68" s="118" t="s">
        <v>523</v>
      </c>
      <c r="B68" s="113" t="s">
        <v>169</v>
      </c>
      <c r="C68" s="114" t="s">
        <v>483</v>
      </c>
      <c r="D68" s="115"/>
      <c r="E68" s="115"/>
      <c r="F68" s="116"/>
    </row>
    <row r="69" spans="1:6" s="51" customFormat="1" ht="35.25" hidden="1" customHeight="1" x14ac:dyDescent="0.2">
      <c r="A69" s="112" t="s">
        <v>516</v>
      </c>
      <c r="B69" s="113" t="s">
        <v>169</v>
      </c>
      <c r="C69" s="114" t="s">
        <v>484</v>
      </c>
      <c r="D69" s="115"/>
      <c r="E69" s="115"/>
      <c r="F69" s="116"/>
    </row>
    <row r="70" spans="1:6" s="51" customFormat="1" ht="48" hidden="1" customHeight="1" x14ac:dyDescent="0.2">
      <c r="A70" s="112" t="s">
        <v>517</v>
      </c>
      <c r="B70" s="113" t="s">
        <v>169</v>
      </c>
      <c r="C70" s="114" t="s">
        <v>575</v>
      </c>
      <c r="D70" s="115"/>
      <c r="E70" s="117"/>
      <c r="F70" s="116"/>
    </row>
    <row r="71" spans="1:6" ht="10.5" customHeight="1" x14ac:dyDescent="0.2">
      <c r="A71" s="112" t="s">
        <v>170</v>
      </c>
      <c r="B71" s="113" t="s">
        <v>169</v>
      </c>
      <c r="C71" s="114" t="s">
        <v>485</v>
      </c>
      <c r="D71" s="115">
        <f>D72+D74</f>
        <v>28700</v>
      </c>
      <c r="E71" s="115">
        <f>E72</f>
        <v>25000</v>
      </c>
      <c r="F71" s="116">
        <f>D71-E71</f>
        <v>3700</v>
      </c>
    </row>
    <row r="72" spans="1:6" ht="36" customHeight="1" x14ac:dyDescent="0.2">
      <c r="A72" s="112" t="s">
        <v>174</v>
      </c>
      <c r="B72" s="113" t="s">
        <v>169</v>
      </c>
      <c r="C72" s="114" t="s">
        <v>486</v>
      </c>
      <c r="D72" s="115">
        <f>D73</f>
        <v>25000</v>
      </c>
      <c r="E72" s="115">
        <f>E73</f>
        <v>25000</v>
      </c>
      <c r="F72" s="131" t="s">
        <v>75</v>
      </c>
    </row>
    <row r="73" spans="1:6" ht="47.25" customHeight="1" x14ac:dyDescent="0.2">
      <c r="A73" s="112" t="s">
        <v>175</v>
      </c>
      <c r="B73" s="113" t="s">
        <v>169</v>
      </c>
      <c r="C73" s="114" t="s">
        <v>487</v>
      </c>
      <c r="D73" s="115">
        <v>25000</v>
      </c>
      <c r="E73" s="115">
        <v>25000</v>
      </c>
      <c r="F73" s="131" t="s">
        <v>75</v>
      </c>
    </row>
    <row r="74" spans="1:6" ht="24" customHeight="1" x14ac:dyDescent="0.2">
      <c r="A74" s="112" t="s">
        <v>171</v>
      </c>
      <c r="B74" s="113" t="s">
        <v>169</v>
      </c>
      <c r="C74" s="114" t="s">
        <v>488</v>
      </c>
      <c r="D74" s="115">
        <f>D75</f>
        <v>3700</v>
      </c>
      <c r="E74" s="115" t="str">
        <f>E75</f>
        <v>-</v>
      </c>
      <c r="F74" s="116">
        <v>3700</v>
      </c>
    </row>
    <row r="75" spans="1:6" ht="37.5" customHeight="1" x14ac:dyDescent="0.2">
      <c r="A75" s="112" t="s">
        <v>172</v>
      </c>
      <c r="B75" s="113" t="s">
        <v>169</v>
      </c>
      <c r="C75" s="114" t="s">
        <v>489</v>
      </c>
      <c r="D75" s="115">
        <v>3700</v>
      </c>
      <c r="E75" s="117" t="s">
        <v>75</v>
      </c>
      <c r="F75" s="116">
        <v>3700</v>
      </c>
    </row>
    <row r="76" spans="1:6" ht="15" customHeight="1" x14ac:dyDescent="0.2">
      <c r="A76" s="112" t="s">
        <v>50</v>
      </c>
      <c r="B76" s="113" t="s">
        <v>169</v>
      </c>
      <c r="C76" s="114" t="s">
        <v>490</v>
      </c>
      <c r="D76" s="115">
        <f>D77</f>
        <v>1255700</v>
      </c>
      <c r="E76" s="115">
        <f>E77</f>
        <v>1124650</v>
      </c>
      <c r="F76" s="116">
        <f>D76-E76</f>
        <v>131050</v>
      </c>
    </row>
    <row r="77" spans="1:6" ht="36.75" customHeight="1" x14ac:dyDescent="0.2">
      <c r="A77" s="112" t="s">
        <v>51</v>
      </c>
      <c r="B77" s="113" t="s">
        <v>169</v>
      </c>
      <c r="C77" s="114" t="s">
        <v>491</v>
      </c>
      <c r="D77" s="115">
        <f>D78+D81+D86</f>
        <v>1255700</v>
      </c>
      <c r="E77" s="115">
        <f>E78+E81+E86</f>
        <v>1124650</v>
      </c>
      <c r="F77" s="129">
        <f>D77-E77</f>
        <v>131050</v>
      </c>
    </row>
    <row r="78" spans="1:6" s="51" customFormat="1" ht="24.75" hidden="1" customHeight="1" x14ac:dyDescent="0.2">
      <c r="A78" s="112" t="s">
        <v>181</v>
      </c>
      <c r="B78" s="113" t="s">
        <v>169</v>
      </c>
      <c r="C78" s="114" t="s">
        <v>492</v>
      </c>
      <c r="D78" s="115"/>
      <c r="E78" s="115"/>
      <c r="F78" s="129">
        <f>D78-E78</f>
        <v>0</v>
      </c>
    </row>
    <row r="79" spans="1:6" s="51" customFormat="1" ht="14.25" hidden="1" customHeight="1" x14ac:dyDescent="0.2">
      <c r="A79" s="112" t="s">
        <v>182</v>
      </c>
      <c r="B79" s="113" t="s">
        <v>169</v>
      </c>
      <c r="C79" s="114" t="s">
        <v>493</v>
      </c>
      <c r="D79" s="115"/>
      <c r="E79" s="115"/>
      <c r="F79" s="129">
        <f>D79-E79</f>
        <v>0</v>
      </c>
    </row>
    <row r="80" spans="1:6" s="51" customFormat="1" ht="24" hidden="1" customHeight="1" x14ac:dyDescent="0.2">
      <c r="A80" s="112" t="s">
        <v>183</v>
      </c>
      <c r="B80" s="113" t="s">
        <v>169</v>
      </c>
      <c r="C80" s="114" t="s">
        <v>494</v>
      </c>
      <c r="D80" s="115"/>
      <c r="E80" s="117"/>
      <c r="F80" s="129">
        <f>D80-E80</f>
        <v>0</v>
      </c>
    </row>
    <row r="81" spans="1:6" ht="24" customHeight="1" x14ac:dyDescent="0.2">
      <c r="A81" s="112" t="s">
        <v>52</v>
      </c>
      <c r="B81" s="113" t="s">
        <v>169</v>
      </c>
      <c r="C81" s="114" t="s">
        <v>495</v>
      </c>
      <c r="D81" s="115">
        <f>D82+D84</f>
        <v>164900</v>
      </c>
      <c r="E81" s="115">
        <f>E82+E84</f>
        <v>164900</v>
      </c>
      <c r="F81" s="131" t="s">
        <v>75</v>
      </c>
    </row>
    <row r="82" spans="1:6" ht="33.75" customHeight="1" x14ac:dyDescent="0.2">
      <c r="A82" s="112" t="s">
        <v>53</v>
      </c>
      <c r="B82" s="113" t="s">
        <v>169</v>
      </c>
      <c r="C82" s="114" t="s">
        <v>496</v>
      </c>
      <c r="D82" s="115">
        <f>D83</f>
        <v>164700</v>
      </c>
      <c r="E82" s="115">
        <f>E83</f>
        <v>164700</v>
      </c>
      <c r="F82" s="131" t="s">
        <v>75</v>
      </c>
    </row>
    <row r="83" spans="1:6" ht="36.75" customHeight="1" x14ac:dyDescent="0.2">
      <c r="A83" s="112" t="s">
        <v>54</v>
      </c>
      <c r="B83" s="113" t="s">
        <v>169</v>
      </c>
      <c r="C83" s="114" t="s">
        <v>497</v>
      </c>
      <c r="D83" s="115">
        <v>164700</v>
      </c>
      <c r="E83" s="117">
        <v>164700</v>
      </c>
      <c r="F83" s="131" t="s">
        <v>75</v>
      </c>
    </row>
    <row r="84" spans="1:6" ht="33" customHeight="1" x14ac:dyDescent="0.2">
      <c r="A84" s="112" t="s">
        <v>55</v>
      </c>
      <c r="B84" s="113" t="s">
        <v>169</v>
      </c>
      <c r="C84" s="114" t="s">
        <v>498</v>
      </c>
      <c r="D84" s="115">
        <f>D85</f>
        <v>200</v>
      </c>
      <c r="E84" s="115">
        <f>E85</f>
        <v>200</v>
      </c>
      <c r="F84" s="127" t="s">
        <v>75</v>
      </c>
    </row>
    <row r="85" spans="1:6" ht="34.5" customHeight="1" x14ac:dyDescent="0.2">
      <c r="A85" s="112" t="s">
        <v>56</v>
      </c>
      <c r="B85" s="113" t="s">
        <v>169</v>
      </c>
      <c r="C85" s="114" t="s">
        <v>499</v>
      </c>
      <c r="D85" s="115">
        <v>200</v>
      </c>
      <c r="E85" s="117">
        <v>200</v>
      </c>
      <c r="F85" s="127" t="s">
        <v>75</v>
      </c>
    </row>
    <row r="86" spans="1:6" ht="11.25" customHeight="1" x14ac:dyDescent="0.2">
      <c r="A86" s="112" t="s">
        <v>57</v>
      </c>
      <c r="B86" s="113" t="s">
        <v>169</v>
      </c>
      <c r="C86" s="114" t="s">
        <v>500</v>
      </c>
      <c r="D86" s="115">
        <f>D87+D89</f>
        <v>1090800</v>
      </c>
      <c r="E86" s="115">
        <f>E87+E89</f>
        <v>959750</v>
      </c>
      <c r="F86" s="115">
        <f>F87+F89</f>
        <v>131050</v>
      </c>
    </row>
    <row r="87" spans="1:6" ht="58.5" customHeight="1" x14ac:dyDescent="0.2">
      <c r="A87" s="112" t="s">
        <v>593</v>
      </c>
      <c r="B87" s="113" t="s">
        <v>169</v>
      </c>
      <c r="C87" s="114" t="s">
        <v>594</v>
      </c>
      <c r="D87" s="115">
        <f>D88</f>
        <v>722400</v>
      </c>
      <c r="E87" s="115">
        <f>E88</f>
        <v>714150</v>
      </c>
      <c r="F87" s="115">
        <f>F88</f>
        <v>8250</v>
      </c>
    </row>
    <row r="88" spans="1:6" ht="68.25" customHeight="1" x14ac:dyDescent="0.2">
      <c r="A88" s="119" t="s">
        <v>653</v>
      </c>
      <c r="B88" s="113" t="s">
        <v>169</v>
      </c>
      <c r="C88" s="114" t="s">
        <v>595</v>
      </c>
      <c r="D88" s="115">
        <v>722400</v>
      </c>
      <c r="E88" s="115">
        <v>714150</v>
      </c>
      <c r="F88" s="115">
        <f>D88-E88</f>
        <v>8250</v>
      </c>
    </row>
    <row r="89" spans="1:6" ht="23.25" customHeight="1" x14ac:dyDescent="0.2">
      <c r="A89" s="112" t="s">
        <v>58</v>
      </c>
      <c r="B89" s="113" t="s">
        <v>169</v>
      </c>
      <c r="C89" s="114" t="s">
        <v>501</v>
      </c>
      <c r="D89" s="115">
        <f>D90</f>
        <v>368400</v>
      </c>
      <c r="E89" s="115">
        <f>E90</f>
        <v>245600</v>
      </c>
      <c r="F89" s="115">
        <f>F90</f>
        <v>122800</v>
      </c>
    </row>
    <row r="90" spans="1:6" ht="23.25" customHeight="1" x14ac:dyDescent="0.2">
      <c r="A90" s="112" t="s">
        <v>59</v>
      </c>
      <c r="B90" s="113" t="s">
        <v>169</v>
      </c>
      <c r="C90" s="114" t="s">
        <v>502</v>
      </c>
      <c r="D90" s="115">
        <v>368400</v>
      </c>
      <c r="E90" s="117">
        <v>245600</v>
      </c>
      <c r="F90" s="115">
        <f>D90-E90</f>
        <v>122800</v>
      </c>
    </row>
    <row r="91" spans="1:6" ht="15.95" customHeight="1" x14ac:dyDescent="0.2">
      <c r="A91" s="22"/>
      <c r="B91" s="23"/>
      <c r="C91" s="24"/>
      <c r="D91" s="25"/>
      <c r="E91" s="25"/>
      <c r="F91" s="24"/>
    </row>
    <row r="92" spans="1:6" ht="11.1" customHeight="1" x14ac:dyDescent="0.2">
      <c r="A92" s="26"/>
      <c r="B92" s="27"/>
      <c r="C92" s="28"/>
      <c r="D92" s="29"/>
      <c r="E92" s="29"/>
      <c r="F92" s="29"/>
    </row>
    <row r="93" spans="1:6" ht="15.75" x14ac:dyDescent="0.25">
      <c r="A93" s="164" t="s">
        <v>127</v>
      </c>
      <c r="B93" s="164"/>
      <c r="C93" s="164"/>
      <c r="D93" s="164"/>
      <c r="E93" s="164"/>
      <c r="F93" s="164"/>
    </row>
    <row r="94" spans="1:6" ht="11.25" customHeight="1" x14ac:dyDescent="0.2">
      <c r="A94" s="42"/>
      <c r="B94" s="46"/>
      <c r="C94" s="43"/>
      <c r="D94" s="44"/>
      <c r="E94" s="44"/>
      <c r="F94" s="45"/>
    </row>
    <row r="95" spans="1:6" x14ac:dyDescent="0.2">
      <c r="A95" s="12"/>
      <c r="B95" s="13" t="s">
        <v>7</v>
      </c>
      <c r="C95" s="14" t="s">
        <v>30</v>
      </c>
      <c r="D95" s="15" t="s">
        <v>26</v>
      </c>
      <c r="E95" s="14"/>
      <c r="F95" s="13" t="s">
        <v>17</v>
      </c>
    </row>
    <row r="96" spans="1:6" x14ac:dyDescent="0.2">
      <c r="A96" s="16" t="s">
        <v>4</v>
      </c>
      <c r="B96" s="17" t="s">
        <v>8</v>
      </c>
      <c r="C96" s="16" t="s">
        <v>6</v>
      </c>
      <c r="D96" s="18" t="s">
        <v>25</v>
      </c>
      <c r="E96" s="18" t="s">
        <v>18</v>
      </c>
      <c r="F96" s="18" t="s">
        <v>2</v>
      </c>
    </row>
    <row r="97" spans="1:6" x14ac:dyDescent="0.2">
      <c r="A97" s="19"/>
      <c r="B97" s="17" t="s">
        <v>9</v>
      </c>
      <c r="C97" s="28" t="s">
        <v>27</v>
      </c>
      <c r="D97" s="18" t="s">
        <v>2</v>
      </c>
      <c r="E97" s="16"/>
      <c r="F97" s="17"/>
    </row>
    <row r="98" spans="1:6" ht="10.5" customHeight="1" x14ac:dyDescent="0.2">
      <c r="A98" s="16"/>
      <c r="B98" s="17"/>
      <c r="C98" s="16" t="s">
        <v>28</v>
      </c>
      <c r="D98" s="18"/>
      <c r="E98" s="18"/>
      <c r="F98" s="18"/>
    </row>
    <row r="99" spans="1:6" ht="10.5" customHeight="1" x14ac:dyDescent="0.2">
      <c r="A99" s="16"/>
      <c r="B99" s="17"/>
      <c r="C99" s="28" t="s">
        <v>29</v>
      </c>
      <c r="D99" s="18"/>
      <c r="E99" s="18"/>
      <c r="F99" s="18"/>
    </row>
    <row r="100" spans="1:6" ht="9.75" customHeight="1" thickBot="1" x14ac:dyDescent="0.25">
      <c r="A100" s="20">
        <v>1</v>
      </c>
      <c r="B100" s="30">
        <v>2</v>
      </c>
      <c r="C100" s="30">
        <v>3</v>
      </c>
      <c r="D100" s="15" t="s">
        <v>1</v>
      </c>
      <c r="E100" s="15" t="s">
        <v>20</v>
      </c>
      <c r="F100" s="15" t="s">
        <v>21</v>
      </c>
    </row>
    <row r="101" spans="1:6" ht="37.5" customHeight="1" x14ac:dyDescent="0.2">
      <c r="A101" s="31" t="s">
        <v>518</v>
      </c>
      <c r="B101" s="53" t="s">
        <v>10</v>
      </c>
      <c r="C101" s="54" t="s">
        <v>23</v>
      </c>
      <c r="D101" s="66">
        <f>D104</f>
        <v>234600</v>
      </c>
      <c r="E101" s="66">
        <f>E104</f>
        <v>-746361.33000000007</v>
      </c>
      <c r="F101" s="55">
        <f>D101-E101</f>
        <v>980961.33000000007</v>
      </c>
    </row>
    <row r="102" spans="1:6" ht="21" customHeight="1" x14ac:dyDescent="0.2">
      <c r="A102" s="34" t="s">
        <v>440</v>
      </c>
      <c r="B102" s="56" t="s">
        <v>11</v>
      </c>
      <c r="C102" s="52" t="s">
        <v>23</v>
      </c>
      <c r="D102" s="33" t="s">
        <v>75</v>
      </c>
      <c r="E102" s="33" t="s">
        <v>75</v>
      </c>
      <c r="F102" s="52" t="s">
        <v>75</v>
      </c>
    </row>
    <row r="103" spans="1:6" ht="27" customHeight="1" x14ac:dyDescent="0.2">
      <c r="A103" s="34" t="s">
        <v>519</v>
      </c>
      <c r="B103" s="56" t="s">
        <v>12</v>
      </c>
      <c r="C103" s="52" t="s">
        <v>23</v>
      </c>
      <c r="D103" s="62" t="s">
        <v>75</v>
      </c>
      <c r="E103" s="62" t="s">
        <v>75</v>
      </c>
      <c r="F103" s="52" t="s">
        <v>75</v>
      </c>
    </row>
    <row r="104" spans="1:6" ht="26.25" customHeight="1" x14ac:dyDescent="0.2">
      <c r="A104" s="31" t="s">
        <v>13</v>
      </c>
      <c r="B104" s="57">
        <v>700</v>
      </c>
      <c r="C104" s="35" t="s">
        <v>74</v>
      </c>
      <c r="D104" s="67">
        <f>D105</f>
        <v>234600</v>
      </c>
      <c r="E104" s="67">
        <f>E105</f>
        <v>-746361.33000000007</v>
      </c>
      <c r="F104" s="33">
        <f>D104-E104</f>
        <v>980961.33000000007</v>
      </c>
    </row>
    <row r="105" spans="1:6" ht="25.5" customHeight="1" x14ac:dyDescent="0.2">
      <c r="A105" s="31" t="s">
        <v>503</v>
      </c>
      <c r="B105" s="57">
        <v>700</v>
      </c>
      <c r="C105" s="35" t="s">
        <v>65</v>
      </c>
      <c r="D105" s="67">
        <v>234600</v>
      </c>
      <c r="E105" s="67">
        <f>E106+E110</f>
        <v>-746361.33000000007</v>
      </c>
      <c r="F105" s="52" t="s">
        <v>14</v>
      </c>
    </row>
    <row r="106" spans="1:6" ht="17.25" customHeight="1" x14ac:dyDescent="0.2">
      <c r="A106" s="31" t="s">
        <v>61</v>
      </c>
      <c r="B106" s="57">
        <v>710</v>
      </c>
      <c r="C106" s="35" t="s">
        <v>66</v>
      </c>
      <c r="D106" s="32">
        <f t="shared" ref="D106:E108" si="3">D107</f>
        <v>-10781100</v>
      </c>
      <c r="E106" s="67">
        <f t="shared" si="3"/>
        <v>-11526173.880000001</v>
      </c>
      <c r="F106" s="52" t="s">
        <v>14</v>
      </c>
    </row>
    <row r="107" spans="1:6" ht="18" customHeight="1" x14ac:dyDescent="0.2">
      <c r="A107" s="31" t="s">
        <v>62</v>
      </c>
      <c r="B107" s="57">
        <v>710</v>
      </c>
      <c r="C107" s="35" t="s">
        <v>67</v>
      </c>
      <c r="D107" s="32">
        <f t="shared" si="3"/>
        <v>-10781100</v>
      </c>
      <c r="E107" s="67">
        <f t="shared" si="3"/>
        <v>-11526173.880000001</v>
      </c>
      <c r="F107" s="52" t="s">
        <v>14</v>
      </c>
    </row>
    <row r="108" spans="1:6" ht="24" customHeight="1" x14ac:dyDescent="0.2">
      <c r="A108" s="31" t="s">
        <v>504</v>
      </c>
      <c r="B108" s="57">
        <v>710</v>
      </c>
      <c r="C108" s="35" t="s">
        <v>68</v>
      </c>
      <c r="D108" s="32">
        <f t="shared" si="3"/>
        <v>-10781100</v>
      </c>
      <c r="E108" s="67">
        <f t="shared" si="3"/>
        <v>-11526173.880000001</v>
      </c>
      <c r="F108" s="52" t="s">
        <v>14</v>
      </c>
    </row>
    <row r="109" spans="1:6" ht="22.5" customHeight="1" x14ac:dyDescent="0.2">
      <c r="A109" s="31" t="s">
        <v>505</v>
      </c>
      <c r="B109" s="57">
        <v>710</v>
      </c>
      <c r="C109" s="35" t="s">
        <v>69</v>
      </c>
      <c r="D109" s="32">
        <v>-10781100</v>
      </c>
      <c r="E109" s="68">
        <v>-11526173.880000001</v>
      </c>
      <c r="F109" s="52" t="s">
        <v>14</v>
      </c>
    </row>
    <row r="110" spans="1:6" ht="18.75" customHeight="1" x14ac:dyDescent="0.2">
      <c r="A110" s="31" t="s">
        <v>63</v>
      </c>
      <c r="B110" s="57">
        <v>720</v>
      </c>
      <c r="C110" s="35" t="s">
        <v>70</v>
      </c>
      <c r="D110" s="32">
        <f t="shared" ref="D110:E112" si="4">D111</f>
        <v>11007450</v>
      </c>
      <c r="E110" s="67">
        <f t="shared" si="4"/>
        <v>10779812.550000001</v>
      </c>
      <c r="F110" s="52" t="s">
        <v>14</v>
      </c>
    </row>
    <row r="111" spans="1:6" ht="14.25" customHeight="1" x14ac:dyDescent="0.2">
      <c r="A111" s="31" t="s">
        <v>64</v>
      </c>
      <c r="B111" s="57">
        <v>720</v>
      </c>
      <c r="C111" s="35" t="s">
        <v>71</v>
      </c>
      <c r="D111" s="32">
        <f t="shared" si="4"/>
        <v>11007450</v>
      </c>
      <c r="E111" s="67">
        <f t="shared" si="4"/>
        <v>10779812.550000001</v>
      </c>
      <c r="F111" s="52" t="s">
        <v>14</v>
      </c>
    </row>
    <row r="112" spans="1:6" ht="24.75" customHeight="1" x14ac:dyDescent="0.2">
      <c r="A112" s="31" t="s">
        <v>506</v>
      </c>
      <c r="B112" s="57">
        <v>720</v>
      </c>
      <c r="C112" s="35" t="s">
        <v>72</v>
      </c>
      <c r="D112" s="32">
        <f t="shared" si="4"/>
        <v>11007450</v>
      </c>
      <c r="E112" s="67">
        <f t="shared" si="4"/>
        <v>10779812.550000001</v>
      </c>
      <c r="F112" s="52" t="s">
        <v>14</v>
      </c>
    </row>
    <row r="113" spans="1:6" ht="23.25" customHeight="1" thickBot="1" x14ac:dyDescent="0.25">
      <c r="A113" s="31" t="s">
        <v>507</v>
      </c>
      <c r="B113" s="58">
        <v>720</v>
      </c>
      <c r="C113" s="59" t="s">
        <v>73</v>
      </c>
      <c r="D113" s="60">
        <v>11007450</v>
      </c>
      <c r="E113" s="69">
        <v>10779812.550000001</v>
      </c>
      <c r="F113" s="61" t="s">
        <v>14</v>
      </c>
    </row>
    <row r="114" spans="1:6" ht="3.75" hidden="1" customHeight="1" x14ac:dyDescent="0.2">
      <c r="A114" s="36"/>
      <c r="B114" s="24"/>
      <c r="C114" s="24"/>
      <c r="D114" s="24"/>
      <c r="E114" s="24"/>
      <c r="F114" s="24"/>
    </row>
    <row r="115" spans="1:6" ht="12.75" hidden="1" customHeight="1" x14ac:dyDescent="0.2">
      <c r="A115" s="36"/>
      <c r="B115" s="24"/>
      <c r="C115" s="24"/>
      <c r="D115" s="24"/>
      <c r="E115" s="24"/>
      <c r="F115" s="24"/>
    </row>
    <row r="116" spans="1:6" ht="12.75" customHeight="1" x14ac:dyDescent="0.2">
      <c r="A116" s="26" t="s">
        <v>719</v>
      </c>
      <c r="B116" s="37"/>
      <c r="C116" s="24"/>
      <c r="D116" s="24"/>
      <c r="E116" s="24"/>
      <c r="F116" s="24"/>
    </row>
    <row r="117" spans="1:6" ht="9" customHeight="1" x14ac:dyDescent="0.2">
      <c r="A117" s="2" t="s">
        <v>510</v>
      </c>
      <c r="B117" s="37"/>
      <c r="C117" s="24"/>
      <c r="D117" s="24"/>
      <c r="E117" s="24"/>
      <c r="F117" s="24"/>
    </row>
    <row r="118" spans="1:6" ht="20.25" customHeight="1" x14ac:dyDescent="0.2">
      <c r="A118" s="26" t="s">
        <v>720</v>
      </c>
      <c r="B118" s="37"/>
      <c r="C118" s="24"/>
      <c r="D118" s="24"/>
      <c r="E118" s="24"/>
      <c r="F118" s="24"/>
    </row>
    <row r="119" spans="1:6" ht="10.5" customHeight="1" x14ac:dyDescent="0.2">
      <c r="A119" s="2" t="s">
        <v>520</v>
      </c>
      <c r="B119" s="37"/>
      <c r="C119" s="24"/>
      <c r="D119" s="24"/>
      <c r="E119" s="24"/>
      <c r="F119" s="24"/>
    </row>
    <row r="120" spans="1:6" ht="18" customHeight="1" x14ac:dyDescent="0.2">
      <c r="A120" s="2" t="s">
        <v>738</v>
      </c>
      <c r="B120" s="37"/>
      <c r="C120" s="24"/>
      <c r="D120" s="24"/>
      <c r="E120" s="24"/>
      <c r="F120" s="24"/>
    </row>
    <row r="121" spans="1:6" ht="8.25" customHeight="1" x14ac:dyDescent="0.2">
      <c r="A121" s="2" t="s">
        <v>510</v>
      </c>
      <c r="B121" s="37"/>
      <c r="C121" s="24"/>
      <c r="D121" s="24"/>
      <c r="E121" s="24"/>
      <c r="F121" s="24"/>
    </row>
    <row r="122" spans="1:6" ht="6.75" customHeight="1" x14ac:dyDescent="0.2">
      <c r="B122" s="37"/>
      <c r="C122" s="24"/>
      <c r="D122" s="24"/>
      <c r="E122" s="24"/>
      <c r="F122" s="24"/>
    </row>
    <row r="123" spans="1:6" ht="12.75" customHeight="1" x14ac:dyDescent="0.2">
      <c r="A123" s="2" t="s">
        <v>521</v>
      </c>
      <c r="B123" s="37"/>
      <c r="C123" s="24"/>
      <c r="D123" s="24"/>
      <c r="E123" s="24"/>
      <c r="F123" s="24"/>
    </row>
    <row r="124" spans="1:6" ht="12.75" customHeight="1" x14ac:dyDescent="0.2">
      <c r="A124" s="38"/>
      <c r="B124" s="37"/>
      <c r="C124" s="24"/>
      <c r="D124" s="24"/>
      <c r="E124" s="24"/>
      <c r="F124" s="24"/>
    </row>
    <row r="125" spans="1:6" ht="12.75" customHeight="1" x14ac:dyDescent="0.2">
      <c r="A125" s="38"/>
      <c r="B125" s="37"/>
      <c r="C125" s="24"/>
      <c r="D125" s="24"/>
      <c r="E125" s="24"/>
      <c r="F125" s="24"/>
    </row>
    <row r="126" spans="1:6" ht="12.75" customHeight="1" x14ac:dyDescent="0.2">
      <c r="A126" s="38"/>
      <c r="B126" s="37"/>
      <c r="C126" s="24"/>
      <c r="D126" s="24"/>
      <c r="E126" s="24"/>
      <c r="F126" s="24"/>
    </row>
    <row r="127" spans="1:6" ht="12.75" customHeight="1" x14ac:dyDescent="0.2">
      <c r="A127" s="38"/>
      <c r="B127" s="37"/>
      <c r="C127" s="24"/>
      <c r="D127" s="24"/>
      <c r="E127" s="24"/>
      <c r="F127" s="24"/>
    </row>
    <row r="128" spans="1:6" ht="22.5" customHeight="1" x14ac:dyDescent="0.2">
      <c r="A128" s="38"/>
      <c r="B128" s="37"/>
      <c r="C128" s="24"/>
      <c r="D128" s="24"/>
      <c r="E128" s="24"/>
      <c r="F128" s="24"/>
    </row>
    <row r="129" spans="3:4" ht="11.25" customHeight="1" x14ac:dyDescent="0.2">
      <c r="C129" s="26"/>
      <c r="D129" s="25"/>
    </row>
    <row r="130" spans="3:4" ht="11.25" customHeight="1" x14ac:dyDescent="0.2">
      <c r="C130" s="26"/>
      <c r="D130" s="25"/>
    </row>
    <row r="131" spans="3:4" ht="11.25" customHeight="1" x14ac:dyDescent="0.2">
      <c r="C131" s="26"/>
      <c r="D131" s="25"/>
    </row>
    <row r="132" spans="3:4" ht="11.25" customHeight="1" x14ac:dyDescent="0.2">
      <c r="C132" s="26"/>
      <c r="D132" s="25"/>
    </row>
    <row r="133" spans="3:4" ht="11.25" customHeight="1" x14ac:dyDescent="0.2">
      <c r="C133" s="26"/>
      <c r="D133" s="25"/>
    </row>
    <row r="134" spans="3:4" ht="11.25" customHeight="1" x14ac:dyDescent="0.2">
      <c r="C134" s="26"/>
      <c r="D134" s="25"/>
    </row>
    <row r="135" spans="3:4" ht="11.25" customHeight="1" x14ac:dyDescent="0.2">
      <c r="C135" s="26"/>
      <c r="D135" s="25"/>
    </row>
    <row r="136" spans="3:4" ht="11.25" customHeight="1" x14ac:dyDescent="0.2">
      <c r="C136" s="26"/>
      <c r="D136" s="25"/>
    </row>
    <row r="137" spans="3:4" ht="11.25" customHeight="1" x14ac:dyDescent="0.2">
      <c r="C137" s="26"/>
      <c r="D137" s="25"/>
    </row>
    <row r="138" spans="3:4" ht="11.25" customHeight="1" x14ac:dyDescent="0.2">
      <c r="C138" s="26"/>
      <c r="D138" s="25"/>
    </row>
    <row r="139" spans="3:4" ht="11.25" customHeight="1" x14ac:dyDescent="0.2">
      <c r="C139" s="26"/>
      <c r="D139" s="25"/>
    </row>
    <row r="140" spans="3:4" ht="11.25" customHeight="1" x14ac:dyDescent="0.2">
      <c r="C140" s="26"/>
      <c r="D140" s="25"/>
    </row>
    <row r="141" spans="3:4" ht="11.25" customHeight="1" x14ac:dyDescent="0.2">
      <c r="C141" s="26"/>
      <c r="D141" s="25"/>
    </row>
    <row r="142" spans="3:4" ht="11.25" customHeight="1" x14ac:dyDescent="0.2">
      <c r="C142" s="26"/>
      <c r="D142" s="25"/>
    </row>
    <row r="143" spans="3:4" ht="11.25" customHeight="1" x14ac:dyDescent="0.2">
      <c r="C143" s="26"/>
      <c r="D143" s="25"/>
    </row>
    <row r="144" spans="3:4" ht="11.25" customHeight="1" x14ac:dyDescent="0.2">
      <c r="C144" s="26"/>
      <c r="D144" s="25"/>
    </row>
    <row r="145" spans="1:4" ht="11.25" customHeight="1" x14ac:dyDescent="0.2">
      <c r="C145" s="26"/>
      <c r="D145" s="25"/>
    </row>
    <row r="146" spans="1:4" ht="11.25" customHeight="1" x14ac:dyDescent="0.2">
      <c r="C146" s="26"/>
      <c r="D146" s="25"/>
    </row>
    <row r="147" spans="1:4" ht="11.25" customHeight="1" x14ac:dyDescent="0.2">
      <c r="C147" s="26"/>
      <c r="D147" s="25"/>
    </row>
    <row r="148" spans="1:4" ht="11.25" customHeight="1" x14ac:dyDescent="0.2">
      <c r="C148" s="26"/>
      <c r="D148" s="25"/>
    </row>
    <row r="149" spans="1:4" ht="23.25" customHeight="1" x14ac:dyDescent="0.2"/>
    <row r="150" spans="1:4" ht="9.9499999999999993" customHeight="1" x14ac:dyDescent="0.2"/>
    <row r="151" spans="1:4" ht="12.75" customHeight="1" x14ac:dyDescent="0.2">
      <c r="A151" s="26"/>
      <c r="B151" s="26"/>
      <c r="C151" s="28"/>
    </row>
  </sheetData>
  <mergeCells count="8">
    <mergeCell ref="F16:F17"/>
    <mergeCell ref="A93:F93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4"/>
  <sheetViews>
    <sheetView showGridLines="0" tabSelected="1" view="pageBreakPreview" zoomScale="106" zoomScaleSheetLayoutView="106" workbookViewId="0">
      <pane ySplit="6" topLeftCell="A418" activePane="bottomLeft" state="frozen"/>
      <selection pane="bottomLeft" activeCell="A4" sqref="A4"/>
    </sheetView>
  </sheetViews>
  <sheetFormatPr defaultRowHeight="11.25" x14ac:dyDescent="0.2"/>
  <cols>
    <col min="1" max="1" width="52.42578125" style="49" customWidth="1"/>
    <col min="2" max="2" width="5.7109375" style="39" customWidth="1"/>
    <col min="3" max="3" width="27.5703125" style="39" customWidth="1"/>
    <col min="4" max="4" width="13.5703125" style="63" customWidth="1"/>
    <col min="5" max="5" width="13.42578125" style="63" customWidth="1"/>
    <col min="6" max="6" width="13.140625" style="39" customWidth="1"/>
    <col min="7" max="16384" width="9.140625" style="39"/>
  </cols>
  <sheetData>
    <row r="1" spans="1:6" ht="14.25" customHeight="1" x14ac:dyDescent="0.25">
      <c r="B1" s="47" t="s">
        <v>19</v>
      </c>
      <c r="C1" s="2"/>
      <c r="E1" s="65" t="s">
        <v>126</v>
      </c>
      <c r="F1" s="6"/>
    </row>
    <row r="2" spans="1:6" ht="9" customHeight="1" x14ac:dyDescent="0.2">
      <c r="A2" s="50"/>
      <c r="B2" s="26"/>
      <c r="C2" s="48"/>
      <c r="D2" s="64"/>
      <c r="E2" s="64"/>
      <c r="F2" s="25"/>
    </row>
    <row r="3" spans="1:6" ht="38.25" x14ac:dyDescent="0.2">
      <c r="A3" s="70" t="s">
        <v>76</v>
      </c>
      <c r="B3" s="71" t="s">
        <v>77</v>
      </c>
      <c r="C3" s="71" t="s">
        <v>78</v>
      </c>
      <c r="D3" s="72" t="s">
        <v>79</v>
      </c>
      <c r="E3" s="72" t="s">
        <v>18</v>
      </c>
      <c r="F3" s="71" t="s">
        <v>80</v>
      </c>
    </row>
    <row r="4" spans="1:6" ht="12.75" x14ac:dyDescent="0.2">
      <c r="A4" s="73">
        <v>1</v>
      </c>
      <c r="B4" s="74">
        <v>2</v>
      </c>
      <c r="C4" s="74">
        <v>3</v>
      </c>
      <c r="D4" s="75">
        <v>4</v>
      </c>
      <c r="E4" s="75">
        <v>5</v>
      </c>
      <c r="F4" s="76">
        <v>6</v>
      </c>
    </row>
    <row r="5" spans="1:6" ht="11.25" customHeight="1" x14ac:dyDescent="0.2">
      <c r="A5" s="70" t="s">
        <v>81</v>
      </c>
      <c r="B5" s="171">
        <v>200</v>
      </c>
      <c r="C5" s="171" t="s">
        <v>23</v>
      </c>
      <c r="D5" s="172">
        <f>D7+D190+D211+D258+D301+D384+D406+D417</f>
        <v>11007450</v>
      </c>
      <c r="E5" s="173">
        <f>E7+E190+E211+E301+E384+E406+E258</f>
        <v>10700363.870000001</v>
      </c>
      <c r="F5" s="172">
        <f>D5-E5</f>
        <v>307086.12999999896</v>
      </c>
    </row>
    <row r="6" spans="1:6" ht="12.75" x14ac:dyDescent="0.2">
      <c r="A6" s="70" t="s">
        <v>5</v>
      </c>
      <c r="B6" s="171"/>
      <c r="C6" s="171"/>
      <c r="D6" s="172"/>
      <c r="E6" s="174"/>
      <c r="F6" s="172"/>
    </row>
    <row r="7" spans="1:6" ht="15" customHeight="1" x14ac:dyDescent="0.2">
      <c r="A7" s="78" t="s">
        <v>82</v>
      </c>
      <c r="B7" s="74">
        <v>200</v>
      </c>
      <c r="C7" s="77" t="s">
        <v>83</v>
      </c>
      <c r="D7" s="79">
        <f>D8+D27+D85+D92</f>
        <v>5684650</v>
      </c>
      <c r="E7" s="125">
        <f>E8+E27+E92</f>
        <v>5644336.790000001</v>
      </c>
      <c r="F7" s="80">
        <f>D7-E7</f>
        <v>40313.209999999031</v>
      </c>
    </row>
    <row r="8" spans="1:6" ht="24.75" customHeight="1" x14ac:dyDescent="0.2">
      <c r="A8" s="81" t="s">
        <v>84</v>
      </c>
      <c r="B8" s="74">
        <v>200</v>
      </c>
      <c r="C8" s="77" t="s">
        <v>85</v>
      </c>
      <c r="D8" s="79">
        <f>D9</f>
        <v>700400</v>
      </c>
      <c r="E8" s="133">
        <f>E9</f>
        <v>700211.05</v>
      </c>
      <c r="F8" s="80">
        <f t="shared" ref="F8:F25" si="0">D8-E8</f>
        <v>188.94999999995343</v>
      </c>
    </row>
    <row r="9" spans="1:6" ht="4.5" hidden="1" customHeight="1" x14ac:dyDescent="0.2">
      <c r="A9" s="81" t="s">
        <v>184</v>
      </c>
      <c r="B9" s="148">
        <v>200</v>
      </c>
      <c r="C9" s="77" t="s">
        <v>185</v>
      </c>
      <c r="D9" s="79">
        <f>D11</f>
        <v>700400</v>
      </c>
      <c r="E9" s="79">
        <f>E11</f>
        <v>700211.05</v>
      </c>
      <c r="F9" s="80">
        <f t="shared" si="0"/>
        <v>188.94999999995343</v>
      </c>
    </row>
    <row r="10" spans="1:6" ht="29.25" customHeight="1" x14ac:dyDescent="0.2">
      <c r="A10" s="159" t="s">
        <v>184</v>
      </c>
      <c r="B10" s="148">
        <v>200</v>
      </c>
      <c r="C10" s="148" t="s">
        <v>750</v>
      </c>
      <c r="D10" s="149">
        <v>700400</v>
      </c>
      <c r="E10" s="149">
        <v>700211.05</v>
      </c>
      <c r="F10" s="80">
        <v>188.95</v>
      </c>
    </row>
    <row r="11" spans="1:6" ht="26.25" customHeight="1" x14ac:dyDescent="0.2">
      <c r="A11" s="70" t="s">
        <v>186</v>
      </c>
      <c r="B11" s="74">
        <v>200</v>
      </c>
      <c r="C11" s="77" t="s">
        <v>187</v>
      </c>
      <c r="D11" s="79">
        <f>D16+D22</f>
        <v>700400</v>
      </c>
      <c r="E11" s="133">
        <f>E16+E22</f>
        <v>700211.05</v>
      </c>
      <c r="F11" s="80">
        <f t="shared" si="0"/>
        <v>188.94999999995343</v>
      </c>
    </row>
    <row r="12" spans="1:6" ht="45.75" hidden="1" customHeight="1" x14ac:dyDescent="0.2">
      <c r="A12" s="70" t="s">
        <v>522</v>
      </c>
      <c r="B12" s="150">
        <v>200</v>
      </c>
      <c r="C12" s="77" t="s">
        <v>188</v>
      </c>
      <c r="D12" s="79">
        <f>D13</f>
        <v>700400</v>
      </c>
      <c r="E12" s="79">
        <f>E13</f>
        <v>700211.05</v>
      </c>
      <c r="F12" s="80">
        <f t="shared" si="0"/>
        <v>188.94999999995343</v>
      </c>
    </row>
    <row r="13" spans="1:6" ht="54.75" hidden="1" customHeight="1" x14ac:dyDescent="0.2">
      <c r="A13" s="70" t="s">
        <v>206</v>
      </c>
      <c r="B13" s="150">
        <v>200</v>
      </c>
      <c r="C13" s="77" t="s">
        <v>189</v>
      </c>
      <c r="D13" s="79">
        <f>D14</f>
        <v>700400</v>
      </c>
      <c r="E13" s="79">
        <f>E14</f>
        <v>700211.05</v>
      </c>
      <c r="F13" s="80">
        <f t="shared" si="0"/>
        <v>188.94999999995343</v>
      </c>
    </row>
    <row r="14" spans="1:6" ht="23.25" hidden="1" customHeight="1" x14ac:dyDescent="0.2">
      <c r="A14" s="70" t="s">
        <v>190</v>
      </c>
      <c r="B14" s="150">
        <v>200</v>
      </c>
      <c r="C14" s="77" t="s">
        <v>191</v>
      </c>
      <c r="D14" s="79">
        <f>D16+D22</f>
        <v>700400</v>
      </c>
      <c r="E14" s="79">
        <f>E16+E22</f>
        <v>700211.05</v>
      </c>
      <c r="F14" s="80">
        <f t="shared" si="0"/>
        <v>188.94999999995343</v>
      </c>
    </row>
    <row r="15" spans="1:6" ht="66" customHeight="1" x14ac:dyDescent="0.2">
      <c r="A15" s="152" t="s">
        <v>751</v>
      </c>
      <c r="B15" s="150">
        <v>200</v>
      </c>
      <c r="C15" s="150" t="s">
        <v>188</v>
      </c>
      <c r="D15" s="151">
        <v>700400</v>
      </c>
      <c r="E15" s="151">
        <v>700211.05</v>
      </c>
      <c r="F15" s="80">
        <v>188.95</v>
      </c>
    </row>
    <row r="16" spans="1:6" ht="29.25" customHeight="1" x14ac:dyDescent="0.2">
      <c r="A16" s="70" t="s">
        <v>666</v>
      </c>
      <c r="B16" s="74">
        <v>200</v>
      </c>
      <c r="C16" s="77" t="s">
        <v>192</v>
      </c>
      <c r="D16" s="79">
        <f>D17</f>
        <v>666200</v>
      </c>
      <c r="E16" s="79">
        <f>E17</f>
        <v>666098.05000000005</v>
      </c>
      <c r="F16" s="80">
        <f t="shared" si="0"/>
        <v>101.94999999995343</v>
      </c>
    </row>
    <row r="17" spans="1:6" ht="13.5" customHeight="1" x14ac:dyDescent="0.2">
      <c r="A17" s="70" t="s">
        <v>86</v>
      </c>
      <c r="B17" s="74">
        <v>200</v>
      </c>
      <c r="C17" s="77" t="s">
        <v>193</v>
      </c>
      <c r="D17" s="79">
        <f>D18</f>
        <v>666200</v>
      </c>
      <c r="E17" s="79">
        <f>E18</f>
        <v>666098.05000000005</v>
      </c>
      <c r="F17" s="80">
        <f t="shared" si="0"/>
        <v>101.94999999995343</v>
      </c>
    </row>
    <row r="18" spans="1:6" ht="12.75" customHeight="1" x14ac:dyDescent="0.2">
      <c r="A18" s="70" t="s">
        <v>87</v>
      </c>
      <c r="B18" s="74">
        <v>200</v>
      </c>
      <c r="C18" s="77" t="s">
        <v>194</v>
      </c>
      <c r="D18" s="79">
        <f>D19+D20+D21</f>
        <v>666200</v>
      </c>
      <c r="E18" s="125">
        <f>E19+E20+E21</f>
        <v>666098.05000000005</v>
      </c>
      <c r="F18" s="80">
        <f t="shared" si="0"/>
        <v>101.94999999995343</v>
      </c>
    </row>
    <row r="19" spans="1:6" ht="17.25" customHeight="1" x14ac:dyDescent="0.2">
      <c r="A19" s="70" t="s">
        <v>88</v>
      </c>
      <c r="B19" s="74">
        <v>200</v>
      </c>
      <c r="C19" s="77" t="s">
        <v>195</v>
      </c>
      <c r="D19" s="79">
        <v>494400</v>
      </c>
      <c r="E19" s="79">
        <v>494343.27</v>
      </c>
      <c r="F19" s="80">
        <f t="shared" si="0"/>
        <v>56.729999999981374</v>
      </c>
    </row>
    <row r="20" spans="1:6" ht="3" hidden="1" customHeight="1" x14ac:dyDescent="0.2">
      <c r="A20" s="70"/>
      <c r="B20" s="74"/>
      <c r="C20" s="77"/>
      <c r="D20" s="79"/>
      <c r="E20" s="79"/>
      <c r="F20" s="80">
        <f t="shared" si="0"/>
        <v>0</v>
      </c>
    </row>
    <row r="21" spans="1:6" ht="18" customHeight="1" x14ac:dyDescent="0.2">
      <c r="A21" s="70" t="s">
        <v>90</v>
      </c>
      <c r="B21" s="74">
        <v>200</v>
      </c>
      <c r="C21" s="77" t="s">
        <v>201</v>
      </c>
      <c r="D21" s="79">
        <v>171800</v>
      </c>
      <c r="E21" s="103">
        <v>171754.78</v>
      </c>
      <c r="F21" s="80">
        <f t="shared" si="0"/>
        <v>45.220000000001164</v>
      </c>
    </row>
    <row r="22" spans="1:6" ht="27" customHeight="1" x14ac:dyDescent="0.2">
      <c r="A22" s="70" t="s">
        <v>654</v>
      </c>
      <c r="B22" s="74">
        <v>200</v>
      </c>
      <c r="C22" s="77" t="s">
        <v>196</v>
      </c>
      <c r="D22" s="79">
        <f>D23</f>
        <v>34200</v>
      </c>
      <c r="E22" s="79">
        <f>E23</f>
        <v>34113</v>
      </c>
      <c r="F22" s="80">
        <f t="shared" si="0"/>
        <v>87</v>
      </c>
    </row>
    <row r="23" spans="1:6" ht="15.75" customHeight="1" x14ac:dyDescent="0.2">
      <c r="A23" s="70" t="s">
        <v>86</v>
      </c>
      <c r="B23" s="74">
        <v>200</v>
      </c>
      <c r="C23" s="77" t="s">
        <v>197</v>
      </c>
      <c r="D23" s="79">
        <f>D24</f>
        <v>34200</v>
      </c>
      <c r="E23" s="79">
        <f>E24</f>
        <v>34113</v>
      </c>
      <c r="F23" s="80">
        <f t="shared" si="0"/>
        <v>87</v>
      </c>
    </row>
    <row r="24" spans="1:6" ht="17.25" customHeight="1" x14ac:dyDescent="0.2">
      <c r="A24" s="70" t="s">
        <v>87</v>
      </c>
      <c r="B24" s="74">
        <v>200</v>
      </c>
      <c r="C24" s="77" t="s">
        <v>198</v>
      </c>
      <c r="D24" s="79">
        <f>D25+D26</f>
        <v>34200</v>
      </c>
      <c r="E24" s="79">
        <f>E25</f>
        <v>34113</v>
      </c>
      <c r="F24" s="80">
        <f t="shared" si="0"/>
        <v>87</v>
      </c>
    </row>
    <row r="25" spans="1:6" ht="16.5" customHeight="1" x14ac:dyDescent="0.2">
      <c r="A25" s="70" t="s">
        <v>89</v>
      </c>
      <c r="B25" s="74">
        <v>200</v>
      </c>
      <c r="C25" s="77" t="s">
        <v>199</v>
      </c>
      <c r="D25" s="79">
        <v>34200</v>
      </c>
      <c r="E25" s="103">
        <v>34113</v>
      </c>
      <c r="F25" s="80">
        <f t="shared" si="0"/>
        <v>87</v>
      </c>
    </row>
    <row r="26" spans="1:6" ht="12" hidden="1" customHeight="1" x14ac:dyDescent="0.2">
      <c r="A26" s="81" t="s">
        <v>90</v>
      </c>
      <c r="B26" s="74">
        <v>200</v>
      </c>
      <c r="C26" s="77" t="s">
        <v>200</v>
      </c>
      <c r="D26" s="79"/>
      <c r="E26" s="79" t="s">
        <v>75</v>
      </c>
      <c r="F26" s="80"/>
    </row>
    <row r="27" spans="1:6" ht="42.75" customHeight="1" x14ac:dyDescent="0.2">
      <c r="A27" s="82" t="s">
        <v>91</v>
      </c>
      <c r="B27" s="74">
        <v>200</v>
      </c>
      <c r="C27" s="77" t="s">
        <v>92</v>
      </c>
      <c r="D27" s="79">
        <f>D30+D78</f>
        <v>3685400</v>
      </c>
      <c r="E27" s="130">
        <f>E30+E78</f>
        <v>3684780.7600000002</v>
      </c>
      <c r="F27" s="80">
        <f t="shared" ref="F27:F56" si="1">D27-E27</f>
        <v>619.23999999975786</v>
      </c>
    </row>
    <row r="28" spans="1:6" ht="24.75" hidden="1" customHeight="1" x14ac:dyDescent="0.2">
      <c r="A28" s="70" t="s">
        <v>203</v>
      </c>
      <c r="B28" s="150">
        <v>200</v>
      </c>
      <c r="C28" s="77" t="s">
        <v>202</v>
      </c>
      <c r="D28" s="79">
        <f>D30</f>
        <v>3685200</v>
      </c>
      <c r="E28" s="79">
        <f>E30</f>
        <v>3684580.7600000002</v>
      </c>
      <c r="F28" s="79">
        <f>F30</f>
        <v>619.23999999975786</v>
      </c>
    </row>
    <row r="29" spans="1:6" ht="27" customHeight="1" x14ac:dyDescent="0.2">
      <c r="A29" s="70" t="s">
        <v>752</v>
      </c>
      <c r="B29" s="150">
        <v>200</v>
      </c>
      <c r="C29" s="150" t="s">
        <v>202</v>
      </c>
      <c r="D29" s="151">
        <v>3685200</v>
      </c>
      <c r="E29" s="151">
        <v>3684580.76</v>
      </c>
      <c r="F29" s="151">
        <v>619.24</v>
      </c>
    </row>
    <row r="30" spans="1:6" ht="27.75" customHeight="1" x14ac:dyDescent="0.2">
      <c r="A30" s="70" t="s">
        <v>204</v>
      </c>
      <c r="B30" s="74">
        <v>200</v>
      </c>
      <c r="C30" s="77" t="s">
        <v>205</v>
      </c>
      <c r="D30" s="79">
        <f>D31+D46+D70</f>
        <v>3685200</v>
      </c>
      <c r="E30" s="133">
        <f>E31+E46+E70</f>
        <v>3684580.7600000002</v>
      </c>
      <c r="F30" s="80">
        <f t="shared" si="1"/>
        <v>619.23999999975786</v>
      </c>
    </row>
    <row r="31" spans="1:6" ht="78" hidden="1" customHeight="1" x14ac:dyDescent="0.2">
      <c r="A31" s="70" t="s">
        <v>299</v>
      </c>
      <c r="B31" s="150">
        <v>200</v>
      </c>
      <c r="C31" s="150" t="s">
        <v>753</v>
      </c>
      <c r="D31" s="79">
        <f t="shared" ref="D31:E32" si="2">D32</f>
        <v>3223100</v>
      </c>
      <c r="E31" s="79">
        <f t="shared" si="2"/>
        <v>3222896.2100000004</v>
      </c>
      <c r="F31" s="80">
        <f t="shared" si="1"/>
        <v>203.78999999957159</v>
      </c>
    </row>
    <row r="32" spans="1:6" s="51" customFormat="1" ht="57.75" hidden="1" customHeight="1" x14ac:dyDescent="0.2">
      <c r="A32" s="83" t="s">
        <v>207</v>
      </c>
      <c r="B32" s="150">
        <v>200</v>
      </c>
      <c r="C32" s="150" t="s">
        <v>754</v>
      </c>
      <c r="D32" s="79">
        <f t="shared" si="2"/>
        <v>3223100</v>
      </c>
      <c r="E32" s="79">
        <f t="shared" si="2"/>
        <v>3222896.2100000004</v>
      </c>
      <c r="F32" s="80">
        <f t="shared" si="1"/>
        <v>203.78999999957159</v>
      </c>
    </row>
    <row r="33" spans="1:6" ht="21" hidden="1" customHeight="1" x14ac:dyDescent="0.2">
      <c r="A33" s="70" t="s">
        <v>153</v>
      </c>
      <c r="B33" s="150">
        <v>200</v>
      </c>
      <c r="C33" s="150" t="s">
        <v>755</v>
      </c>
      <c r="D33" s="79">
        <f>D35+D41</f>
        <v>3223100</v>
      </c>
      <c r="E33" s="79">
        <f>E35+E41</f>
        <v>3222896.2100000004</v>
      </c>
      <c r="F33" s="80">
        <f t="shared" si="1"/>
        <v>203.78999999957159</v>
      </c>
    </row>
    <row r="34" spans="1:6" ht="24" customHeight="1" x14ac:dyDescent="0.2">
      <c r="A34" s="85" t="s">
        <v>757</v>
      </c>
      <c r="B34" s="150">
        <v>200</v>
      </c>
      <c r="C34" s="150" t="s">
        <v>756</v>
      </c>
      <c r="D34" s="151">
        <v>3223100</v>
      </c>
      <c r="E34" s="158" t="s">
        <v>772</v>
      </c>
      <c r="F34" s="80" t="s">
        <v>777</v>
      </c>
    </row>
    <row r="35" spans="1:6" ht="24.75" customHeight="1" x14ac:dyDescent="0.2">
      <c r="A35" s="70" t="s">
        <v>208</v>
      </c>
      <c r="B35" s="74">
        <v>200</v>
      </c>
      <c r="C35" s="77" t="s">
        <v>209</v>
      </c>
      <c r="D35" s="79">
        <f>D36</f>
        <v>3077100</v>
      </c>
      <c r="E35" s="79">
        <f>E36</f>
        <v>3076987.49</v>
      </c>
      <c r="F35" s="80">
        <f t="shared" si="1"/>
        <v>112.50999999977648</v>
      </c>
    </row>
    <row r="36" spans="1:6" ht="15.75" customHeight="1" x14ac:dyDescent="0.2">
      <c r="A36" s="70" t="s">
        <v>86</v>
      </c>
      <c r="B36" s="74">
        <v>200</v>
      </c>
      <c r="C36" s="77" t="s">
        <v>210</v>
      </c>
      <c r="D36" s="79">
        <f>D37</f>
        <v>3077100</v>
      </c>
      <c r="E36" s="79">
        <f>E37</f>
        <v>3076987.49</v>
      </c>
      <c r="F36" s="80">
        <f t="shared" si="1"/>
        <v>112.50999999977648</v>
      </c>
    </row>
    <row r="37" spans="1:6" ht="19.5" customHeight="1" x14ac:dyDescent="0.2">
      <c r="A37" s="70" t="s">
        <v>87</v>
      </c>
      <c r="B37" s="74">
        <v>200</v>
      </c>
      <c r="C37" s="77" t="s">
        <v>211</v>
      </c>
      <c r="D37" s="79">
        <f>D38+D39+D40</f>
        <v>3077100</v>
      </c>
      <c r="E37" s="125">
        <f>E38+E39+E40</f>
        <v>3076987.49</v>
      </c>
      <c r="F37" s="80">
        <f t="shared" si="1"/>
        <v>112.50999999977648</v>
      </c>
    </row>
    <row r="38" spans="1:6" ht="19.5" customHeight="1" x14ac:dyDescent="0.2">
      <c r="A38" s="70" t="s">
        <v>88</v>
      </c>
      <c r="B38" s="74">
        <v>200</v>
      </c>
      <c r="C38" s="77" t="s">
        <v>212</v>
      </c>
      <c r="D38" s="79">
        <v>2390100</v>
      </c>
      <c r="E38" s="79">
        <v>2390047.9500000002</v>
      </c>
      <c r="F38" s="80">
        <f t="shared" si="1"/>
        <v>52.049999999813735</v>
      </c>
    </row>
    <row r="39" spans="1:6" ht="19.5" hidden="1" customHeight="1" x14ac:dyDescent="0.2">
      <c r="A39" s="70"/>
      <c r="B39" s="74"/>
      <c r="C39" s="77"/>
      <c r="D39" s="79"/>
      <c r="E39" s="79"/>
      <c r="F39" s="80">
        <f t="shared" si="1"/>
        <v>0</v>
      </c>
    </row>
    <row r="40" spans="1:6" ht="19.5" customHeight="1" x14ac:dyDescent="0.2">
      <c r="A40" s="70" t="s">
        <v>90</v>
      </c>
      <c r="B40" s="74">
        <v>200</v>
      </c>
      <c r="C40" s="77" t="s">
        <v>213</v>
      </c>
      <c r="D40" s="79">
        <v>687000</v>
      </c>
      <c r="E40" s="103">
        <v>686939.54</v>
      </c>
      <c r="F40" s="80">
        <f t="shared" si="1"/>
        <v>60.459999999962747</v>
      </c>
    </row>
    <row r="41" spans="1:6" ht="29.25" customHeight="1" x14ac:dyDescent="0.2">
      <c r="A41" s="70" t="s">
        <v>654</v>
      </c>
      <c r="B41" s="74">
        <v>200</v>
      </c>
      <c r="C41" s="77" t="s">
        <v>214</v>
      </c>
      <c r="D41" s="79">
        <f>D42</f>
        <v>146000</v>
      </c>
      <c r="E41" s="79">
        <f>E42</f>
        <v>145908.72</v>
      </c>
      <c r="F41" s="80">
        <f t="shared" si="1"/>
        <v>91.279999999998836</v>
      </c>
    </row>
    <row r="42" spans="1:6" ht="15" customHeight="1" x14ac:dyDescent="0.2">
      <c r="A42" s="70" t="s">
        <v>86</v>
      </c>
      <c r="B42" s="74">
        <v>200</v>
      </c>
      <c r="C42" s="77" t="s">
        <v>215</v>
      </c>
      <c r="D42" s="79">
        <f>D43</f>
        <v>146000</v>
      </c>
      <c r="E42" s="79">
        <f>E43</f>
        <v>145908.72</v>
      </c>
      <c r="F42" s="80">
        <f t="shared" si="1"/>
        <v>91.279999999998836</v>
      </c>
    </row>
    <row r="43" spans="1:6" ht="15" customHeight="1" x14ac:dyDescent="0.2">
      <c r="A43" s="70" t="s">
        <v>87</v>
      </c>
      <c r="B43" s="74">
        <v>200</v>
      </c>
      <c r="C43" s="77" t="s">
        <v>216</v>
      </c>
      <c r="D43" s="79">
        <f>D44+D45</f>
        <v>146000</v>
      </c>
      <c r="E43" s="79">
        <f>E44</f>
        <v>145908.72</v>
      </c>
      <c r="F43" s="80">
        <f t="shared" si="1"/>
        <v>91.279999999998836</v>
      </c>
    </row>
    <row r="44" spans="1:6" ht="15" customHeight="1" x14ac:dyDescent="0.2">
      <c r="A44" s="70" t="s">
        <v>89</v>
      </c>
      <c r="B44" s="74">
        <v>200</v>
      </c>
      <c r="C44" s="77" t="s">
        <v>217</v>
      </c>
      <c r="D44" s="79">
        <v>146000</v>
      </c>
      <c r="E44" s="103">
        <v>145908.72</v>
      </c>
      <c r="F44" s="80">
        <f t="shared" si="1"/>
        <v>91.279999999998836</v>
      </c>
    </row>
    <row r="45" spans="1:6" ht="13.5" hidden="1" customHeight="1" x14ac:dyDescent="0.2">
      <c r="A45" s="70" t="s">
        <v>90</v>
      </c>
      <c r="B45" s="150">
        <v>200</v>
      </c>
      <c r="C45" s="77" t="s">
        <v>218</v>
      </c>
      <c r="D45" s="79"/>
      <c r="E45" s="79" t="s">
        <v>75</v>
      </c>
      <c r="F45" s="80" t="e">
        <f t="shared" si="1"/>
        <v>#VALUE!</v>
      </c>
    </row>
    <row r="46" spans="1:6" ht="69.75" hidden="1" customHeight="1" x14ac:dyDescent="0.2">
      <c r="A46" s="70" t="s">
        <v>300</v>
      </c>
      <c r="B46" s="150">
        <v>200</v>
      </c>
      <c r="C46" s="77" t="s">
        <v>219</v>
      </c>
      <c r="D46" s="79">
        <f>D47</f>
        <v>462100</v>
      </c>
      <c r="E46" s="79">
        <f>E47</f>
        <v>461684.55</v>
      </c>
      <c r="F46" s="80">
        <f t="shared" si="1"/>
        <v>415.45000000001164</v>
      </c>
    </row>
    <row r="47" spans="1:6" s="51" customFormat="1" ht="23.25" hidden="1" customHeight="1" x14ac:dyDescent="0.2">
      <c r="A47" s="83" t="s">
        <v>128</v>
      </c>
      <c r="B47" s="150">
        <v>200</v>
      </c>
      <c r="C47" s="84" t="s">
        <v>220</v>
      </c>
      <c r="D47" s="79">
        <f>D48</f>
        <v>462100</v>
      </c>
      <c r="E47" s="79">
        <f>E48</f>
        <v>461684.55</v>
      </c>
      <c r="F47" s="80">
        <f t="shared" si="1"/>
        <v>415.45000000001164</v>
      </c>
    </row>
    <row r="48" spans="1:6" ht="22.5" hidden="1" customHeight="1" x14ac:dyDescent="0.2">
      <c r="A48" s="70" t="s">
        <v>129</v>
      </c>
      <c r="B48" s="150">
        <v>200</v>
      </c>
      <c r="C48" s="77" t="s">
        <v>248</v>
      </c>
      <c r="D48" s="79">
        <f>D49+D58</f>
        <v>462100</v>
      </c>
      <c r="E48" s="79">
        <f>E49+E58</f>
        <v>461684.55</v>
      </c>
      <c r="F48" s="80">
        <f t="shared" si="1"/>
        <v>415.45000000001164</v>
      </c>
    </row>
    <row r="49" spans="1:6" ht="23.25" hidden="1" customHeight="1" x14ac:dyDescent="0.2">
      <c r="A49" s="70" t="s">
        <v>221</v>
      </c>
      <c r="B49" s="150">
        <v>200</v>
      </c>
      <c r="C49" s="77" t="s">
        <v>222</v>
      </c>
      <c r="D49" s="79">
        <f>D51+D55</f>
        <v>0</v>
      </c>
      <c r="E49" s="79">
        <f>E51</f>
        <v>0</v>
      </c>
      <c r="F49" s="80">
        <f t="shared" si="1"/>
        <v>0</v>
      </c>
    </row>
    <row r="50" spans="1:6" ht="12" hidden="1" customHeight="1" x14ac:dyDescent="0.2">
      <c r="A50" s="70" t="s">
        <v>86</v>
      </c>
      <c r="B50" s="150">
        <v>200</v>
      </c>
      <c r="C50" s="77" t="s">
        <v>223</v>
      </c>
      <c r="D50" s="79">
        <f>D51</f>
        <v>0</v>
      </c>
      <c r="E50" s="79">
        <f>E51</f>
        <v>0</v>
      </c>
      <c r="F50" s="80">
        <f t="shared" si="1"/>
        <v>0</v>
      </c>
    </row>
    <row r="51" spans="1:6" ht="10.5" hidden="1" customHeight="1" x14ac:dyDescent="0.2">
      <c r="A51" s="70" t="s">
        <v>93</v>
      </c>
      <c r="B51" s="150">
        <v>200</v>
      </c>
      <c r="C51" s="77" t="s">
        <v>224</v>
      </c>
      <c r="D51" s="79">
        <f>D52+D53+D54</f>
        <v>0</v>
      </c>
      <c r="E51" s="79">
        <f>E53+E54+E52</f>
        <v>0</v>
      </c>
      <c r="F51" s="80">
        <f t="shared" si="1"/>
        <v>0</v>
      </c>
    </row>
    <row r="52" spans="1:6" ht="12" hidden="1" customHeight="1" x14ac:dyDescent="0.2">
      <c r="A52" s="70" t="s">
        <v>94</v>
      </c>
      <c r="B52" s="150">
        <v>200</v>
      </c>
      <c r="C52" s="77" t="s">
        <v>225</v>
      </c>
      <c r="D52" s="79"/>
      <c r="E52" s="79"/>
      <c r="F52" s="80">
        <f t="shared" si="1"/>
        <v>0</v>
      </c>
    </row>
    <row r="53" spans="1:6" ht="12" hidden="1" customHeight="1" x14ac:dyDescent="0.2">
      <c r="A53" s="70" t="s">
        <v>97</v>
      </c>
      <c r="B53" s="150">
        <v>200</v>
      </c>
      <c r="C53" s="77" t="s">
        <v>226</v>
      </c>
      <c r="D53" s="79"/>
      <c r="E53" s="79"/>
      <c r="F53" s="80">
        <f t="shared" si="1"/>
        <v>0</v>
      </c>
    </row>
    <row r="54" spans="1:6" ht="13.5" hidden="1" customHeight="1" x14ac:dyDescent="0.2">
      <c r="A54" s="70" t="s">
        <v>98</v>
      </c>
      <c r="B54" s="150">
        <v>200</v>
      </c>
      <c r="C54" s="77" t="s">
        <v>228</v>
      </c>
      <c r="D54" s="79"/>
      <c r="E54" s="79"/>
      <c r="F54" s="80">
        <f t="shared" si="1"/>
        <v>0</v>
      </c>
    </row>
    <row r="55" spans="1:6" ht="13.5" hidden="1" customHeight="1" x14ac:dyDescent="0.2">
      <c r="A55" s="70" t="s">
        <v>100</v>
      </c>
      <c r="B55" s="150">
        <v>200</v>
      </c>
      <c r="C55" s="77" t="s">
        <v>229</v>
      </c>
      <c r="D55" s="79">
        <f>D56</f>
        <v>0</v>
      </c>
      <c r="E55" s="79" t="str">
        <f>E56</f>
        <v>-</v>
      </c>
      <c r="F55" s="80" t="e">
        <f t="shared" si="1"/>
        <v>#VALUE!</v>
      </c>
    </row>
    <row r="56" spans="1:6" ht="13.5" hidden="1" customHeight="1" x14ac:dyDescent="0.2">
      <c r="A56" s="70" t="s">
        <v>101</v>
      </c>
      <c r="B56" s="150">
        <v>200</v>
      </c>
      <c r="C56" s="77" t="s">
        <v>230</v>
      </c>
      <c r="D56" s="79"/>
      <c r="E56" s="79" t="s">
        <v>75</v>
      </c>
      <c r="F56" s="80" t="e">
        <f t="shared" si="1"/>
        <v>#VALUE!</v>
      </c>
    </row>
    <row r="57" spans="1:6" ht="26.25" customHeight="1" x14ac:dyDescent="0.2">
      <c r="A57" s="153" t="s">
        <v>758</v>
      </c>
      <c r="B57" s="150">
        <v>200</v>
      </c>
      <c r="C57" s="150" t="s">
        <v>219</v>
      </c>
      <c r="D57" s="151">
        <v>462100</v>
      </c>
      <c r="E57" s="151">
        <v>461684.55</v>
      </c>
      <c r="F57" s="80">
        <v>415.45</v>
      </c>
    </row>
    <row r="58" spans="1:6" ht="25.5" customHeight="1" x14ac:dyDescent="0.2">
      <c r="A58" s="70" t="s">
        <v>227</v>
      </c>
      <c r="B58" s="74">
        <v>200</v>
      </c>
      <c r="C58" s="77" t="s">
        <v>231</v>
      </c>
      <c r="D58" s="79">
        <f>D59+D67</f>
        <v>462100</v>
      </c>
      <c r="E58" s="79">
        <f>E59+E67</f>
        <v>461684.55</v>
      </c>
      <c r="F58" s="80">
        <f t="shared" ref="F58:F76" si="3">D58-E58</f>
        <v>415.45000000001164</v>
      </c>
    </row>
    <row r="59" spans="1:6" ht="17.25" customHeight="1" x14ac:dyDescent="0.2">
      <c r="A59" s="70" t="s">
        <v>86</v>
      </c>
      <c r="B59" s="74">
        <v>200</v>
      </c>
      <c r="C59" s="77" t="s">
        <v>232</v>
      </c>
      <c r="D59" s="79">
        <f>D60+D66</f>
        <v>252500</v>
      </c>
      <c r="E59" s="79">
        <f>E60+E66</f>
        <v>252152.84</v>
      </c>
      <c r="F59" s="80">
        <f t="shared" si="3"/>
        <v>347.16000000000349</v>
      </c>
    </row>
    <row r="60" spans="1:6" ht="17.25" customHeight="1" x14ac:dyDescent="0.2">
      <c r="A60" s="70" t="s">
        <v>93</v>
      </c>
      <c r="B60" s="74">
        <v>200</v>
      </c>
      <c r="C60" s="77" t="s">
        <v>233</v>
      </c>
      <c r="D60" s="79">
        <f>D61+D62+D63+D64+D65</f>
        <v>252500</v>
      </c>
      <c r="E60" s="130">
        <f>E61+E62+E63+E64+E65</f>
        <v>252152.84</v>
      </c>
      <c r="F60" s="80">
        <f t="shared" si="3"/>
        <v>347.16000000000349</v>
      </c>
    </row>
    <row r="61" spans="1:6" ht="17.25" customHeight="1" x14ac:dyDescent="0.2">
      <c r="A61" s="70" t="s">
        <v>94</v>
      </c>
      <c r="B61" s="74">
        <v>200</v>
      </c>
      <c r="C61" s="77" t="s">
        <v>524</v>
      </c>
      <c r="D61" s="79">
        <v>15100</v>
      </c>
      <c r="E61" s="103">
        <v>15036.4</v>
      </c>
      <c r="F61" s="80">
        <f t="shared" si="3"/>
        <v>63.600000000000364</v>
      </c>
    </row>
    <row r="62" spans="1:6" ht="17.25" customHeight="1" x14ac:dyDescent="0.2">
      <c r="A62" s="70" t="s">
        <v>95</v>
      </c>
      <c r="B62" s="74">
        <v>200</v>
      </c>
      <c r="C62" s="77" t="s">
        <v>234</v>
      </c>
      <c r="D62" s="79">
        <v>36400</v>
      </c>
      <c r="E62" s="103">
        <v>36350.6</v>
      </c>
      <c r="F62" s="80">
        <f t="shared" si="3"/>
        <v>49.400000000001455</v>
      </c>
    </row>
    <row r="63" spans="1:6" ht="17.25" customHeight="1" x14ac:dyDescent="0.2">
      <c r="A63" s="70" t="s">
        <v>96</v>
      </c>
      <c r="B63" s="74">
        <v>200</v>
      </c>
      <c r="C63" s="77" t="s">
        <v>235</v>
      </c>
      <c r="D63" s="79">
        <v>65800</v>
      </c>
      <c r="E63" s="79">
        <v>65749.759999999995</v>
      </c>
      <c r="F63" s="80">
        <f t="shared" si="3"/>
        <v>50.240000000005239</v>
      </c>
    </row>
    <row r="64" spans="1:6" ht="17.25" customHeight="1" x14ac:dyDescent="0.2">
      <c r="A64" s="70" t="s">
        <v>97</v>
      </c>
      <c r="B64" s="74">
        <v>200</v>
      </c>
      <c r="C64" s="77" t="s">
        <v>236</v>
      </c>
      <c r="D64" s="79">
        <v>57400</v>
      </c>
      <c r="E64" s="79">
        <v>57313.01</v>
      </c>
      <c r="F64" s="80">
        <f t="shared" si="3"/>
        <v>86.989999999997963</v>
      </c>
    </row>
    <row r="65" spans="1:6" ht="17.25" customHeight="1" x14ac:dyDescent="0.2">
      <c r="A65" s="70" t="s">
        <v>98</v>
      </c>
      <c r="B65" s="74">
        <v>200</v>
      </c>
      <c r="C65" s="77" t="s">
        <v>237</v>
      </c>
      <c r="D65" s="79">
        <v>77800</v>
      </c>
      <c r="E65" s="103">
        <v>77703.070000000007</v>
      </c>
      <c r="F65" s="80">
        <f t="shared" si="3"/>
        <v>96.929999999993015</v>
      </c>
    </row>
    <row r="66" spans="1:6" ht="17.25" hidden="1" customHeight="1" x14ac:dyDescent="0.2">
      <c r="A66" s="70" t="s">
        <v>99</v>
      </c>
      <c r="B66" s="74">
        <v>200</v>
      </c>
      <c r="C66" s="77" t="s">
        <v>238</v>
      </c>
      <c r="D66" s="79"/>
      <c r="E66" s="79"/>
      <c r="F66" s="80">
        <f t="shared" si="3"/>
        <v>0</v>
      </c>
    </row>
    <row r="67" spans="1:6" ht="17.25" customHeight="1" x14ac:dyDescent="0.2">
      <c r="A67" s="70" t="s">
        <v>100</v>
      </c>
      <c r="B67" s="74">
        <v>200</v>
      </c>
      <c r="C67" s="77" t="s">
        <v>239</v>
      </c>
      <c r="D67" s="79">
        <f>D68+D69</f>
        <v>209600</v>
      </c>
      <c r="E67" s="79">
        <f>E68+E69</f>
        <v>209531.71</v>
      </c>
      <c r="F67" s="80">
        <f t="shared" si="3"/>
        <v>68.290000000008149</v>
      </c>
    </row>
    <row r="68" spans="1:6" ht="17.25" customHeight="1" x14ac:dyDescent="0.2">
      <c r="A68" s="70" t="s">
        <v>525</v>
      </c>
      <c r="B68" s="74">
        <v>200</v>
      </c>
      <c r="C68" s="77" t="s">
        <v>526</v>
      </c>
      <c r="D68" s="79">
        <v>48600</v>
      </c>
      <c r="E68" s="79">
        <v>48580</v>
      </c>
      <c r="F68" s="80">
        <f>D68-E68</f>
        <v>20</v>
      </c>
    </row>
    <row r="69" spans="1:6" ht="17.25" customHeight="1" x14ac:dyDescent="0.2">
      <c r="A69" s="70" t="s">
        <v>101</v>
      </c>
      <c r="B69" s="74">
        <v>200</v>
      </c>
      <c r="C69" s="77" t="s">
        <v>240</v>
      </c>
      <c r="D69" s="79">
        <v>161000</v>
      </c>
      <c r="E69" s="79">
        <v>160951.71</v>
      </c>
      <c r="F69" s="80">
        <f t="shared" si="3"/>
        <v>48.290000000008149</v>
      </c>
    </row>
    <row r="70" spans="1:6" ht="17.25" hidden="1" customHeight="1" x14ac:dyDescent="0.2">
      <c r="A70" s="70" t="s">
        <v>301</v>
      </c>
      <c r="B70" s="150">
        <v>200</v>
      </c>
      <c r="C70" s="77" t="s">
        <v>241</v>
      </c>
      <c r="D70" s="79">
        <f>D71</f>
        <v>0</v>
      </c>
      <c r="E70" s="79">
        <f>E71</f>
        <v>0</v>
      </c>
      <c r="F70" s="80">
        <f t="shared" si="3"/>
        <v>0</v>
      </c>
    </row>
    <row r="71" spans="1:6" ht="17.25" hidden="1" customHeight="1" x14ac:dyDescent="0.2">
      <c r="A71" s="70" t="s">
        <v>102</v>
      </c>
      <c r="B71" s="150">
        <v>200</v>
      </c>
      <c r="C71" s="77" t="s">
        <v>242</v>
      </c>
      <c r="D71" s="79">
        <f>D72</f>
        <v>0</v>
      </c>
      <c r="E71" s="79">
        <f>E72</f>
        <v>0</v>
      </c>
      <c r="F71" s="80">
        <f t="shared" si="3"/>
        <v>0</v>
      </c>
    </row>
    <row r="72" spans="1:6" ht="17.25" hidden="1" customHeight="1" x14ac:dyDescent="0.2">
      <c r="A72" s="70" t="s">
        <v>57</v>
      </c>
      <c r="B72" s="150">
        <v>200</v>
      </c>
      <c r="C72" s="77" t="s">
        <v>243</v>
      </c>
      <c r="D72" s="79">
        <f>D74</f>
        <v>0</v>
      </c>
      <c r="E72" s="79">
        <f>E74</f>
        <v>0</v>
      </c>
      <c r="F72" s="80">
        <f t="shared" si="3"/>
        <v>0</v>
      </c>
    </row>
    <row r="73" spans="1:6" ht="17.25" hidden="1" customHeight="1" x14ac:dyDescent="0.2">
      <c r="A73" s="70"/>
      <c r="B73" s="150">
        <v>200</v>
      </c>
      <c r="C73" s="77"/>
      <c r="D73" s="79"/>
      <c r="E73" s="79"/>
      <c r="F73" s="80">
        <f t="shared" si="3"/>
        <v>0</v>
      </c>
    </row>
    <row r="74" spans="1:6" ht="17.25" hidden="1" customHeight="1" x14ac:dyDescent="0.2">
      <c r="A74" s="70" t="s">
        <v>86</v>
      </c>
      <c r="B74" s="150">
        <v>200</v>
      </c>
      <c r="C74" s="77" t="s">
        <v>244</v>
      </c>
      <c r="D74" s="79">
        <f>D75</f>
        <v>0</v>
      </c>
      <c r="E74" s="79">
        <f>E75</f>
        <v>0</v>
      </c>
      <c r="F74" s="80">
        <f t="shared" si="3"/>
        <v>0</v>
      </c>
    </row>
    <row r="75" spans="1:6" ht="17.25" hidden="1" customHeight="1" x14ac:dyDescent="0.2">
      <c r="A75" s="70" t="s">
        <v>103</v>
      </c>
      <c r="B75" s="150">
        <v>200</v>
      </c>
      <c r="C75" s="77" t="s">
        <v>245</v>
      </c>
      <c r="D75" s="79">
        <f>D76</f>
        <v>0</v>
      </c>
      <c r="E75" s="79">
        <f>E76</f>
        <v>0</v>
      </c>
      <c r="F75" s="80">
        <f t="shared" si="3"/>
        <v>0</v>
      </c>
    </row>
    <row r="76" spans="1:6" ht="27" hidden="1" customHeight="1" x14ac:dyDescent="0.2">
      <c r="A76" s="85" t="s">
        <v>246</v>
      </c>
      <c r="B76" s="150">
        <v>200</v>
      </c>
      <c r="C76" s="77" t="s">
        <v>247</v>
      </c>
      <c r="D76" s="79"/>
      <c r="E76" s="79"/>
      <c r="F76" s="80">
        <f t="shared" si="3"/>
        <v>0</v>
      </c>
    </row>
    <row r="77" spans="1:6" ht="15.75" customHeight="1" x14ac:dyDescent="0.2">
      <c r="A77" s="70" t="s">
        <v>249</v>
      </c>
      <c r="B77" s="150">
        <v>200</v>
      </c>
      <c r="C77" s="150" t="s">
        <v>759</v>
      </c>
      <c r="D77" s="151">
        <v>200</v>
      </c>
      <c r="E77" s="151">
        <v>200</v>
      </c>
      <c r="F77" s="80" t="s">
        <v>75</v>
      </c>
    </row>
    <row r="78" spans="1:6" ht="17.25" customHeight="1" x14ac:dyDescent="0.2">
      <c r="A78" s="70" t="s">
        <v>250</v>
      </c>
      <c r="B78" s="74">
        <v>200</v>
      </c>
      <c r="C78" s="77" t="s">
        <v>251</v>
      </c>
      <c r="D78" s="79">
        <f t="shared" ref="D78:F83" si="4">D79</f>
        <v>200</v>
      </c>
      <c r="E78" s="79">
        <f t="shared" si="4"/>
        <v>200</v>
      </c>
      <c r="F78" s="103" t="str">
        <f t="shared" si="4"/>
        <v>-</v>
      </c>
    </row>
    <row r="79" spans="1:6" ht="100.5" customHeight="1" x14ac:dyDescent="0.2">
      <c r="A79" s="137" t="s">
        <v>702</v>
      </c>
      <c r="B79" s="74">
        <v>200</v>
      </c>
      <c r="C79" s="77" t="s">
        <v>252</v>
      </c>
      <c r="D79" s="79">
        <f t="shared" si="4"/>
        <v>200</v>
      </c>
      <c r="E79" s="79">
        <f t="shared" si="4"/>
        <v>200</v>
      </c>
      <c r="F79" s="103" t="str">
        <f t="shared" si="4"/>
        <v>-</v>
      </c>
    </row>
    <row r="80" spans="1:6" ht="21.75" hidden="1" customHeight="1" x14ac:dyDescent="0.2">
      <c r="A80" s="83" t="s">
        <v>128</v>
      </c>
      <c r="B80" s="84">
        <v>200</v>
      </c>
      <c r="C80" s="77" t="s">
        <v>253</v>
      </c>
      <c r="D80" s="79">
        <f t="shared" si="4"/>
        <v>200</v>
      </c>
      <c r="E80" s="79">
        <f t="shared" si="4"/>
        <v>200</v>
      </c>
      <c r="F80" s="103" t="str">
        <f t="shared" si="4"/>
        <v>-</v>
      </c>
    </row>
    <row r="81" spans="1:6" ht="6.75" hidden="1" customHeight="1" x14ac:dyDescent="0.2">
      <c r="A81" s="70" t="s">
        <v>129</v>
      </c>
      <c r="B81" s="74">
        <v>200</v>
      </c>
      <c r="C81" s="77" t="s">
        <v>254</v>
      </c>
      <c r="D81" s="79">
        <f t="shared" si="4"/>
        <v>200</v>
      </c>
      <c r="E81" s="79">
        <f t="shared" si="4"/>
        <v>200</v>
      </c>
      <c r="F81" s="103" t="str">
        <f t="shared" si="4"/>
        <v>-</v>
      </c>
    </row>
    <row r="82" spans="1:6" ht="30.75" customHeight="1" x14ac:dyDescent="0.2">
      <c r="A82" s="70" t="s">
        <v>227</v>
      </c>
      <c r="B82" s="74">
        <v>200</v>
      </c>
      <c r="C82" s="77" t="s">
        <v>255</v>
      </c>
      <c r="D82" s="79">
        <f t="shared" si="4"/>
        <v>200</v>
      </c>
      <c r="E82" s="79">
        <f t="shared" si="4"/>
        <v>200</v>
      </c>
      <c r="F82" s="103" t="str">
        <f t="shared" si="4"/>
        <v>-</v>
      </c>
    </row>
    <row r="83" spans="1:6" ht="17.25" customHeight="1" x14ac:dyDescent="0.2">
      <c r="A83" s="70" t="s">
        <v>100</v>
      </c>
      <c r="B83" s="74">
        <v>200</v>
      </c>
      <c r="C83" s="77" t="s">
        <v>256</v>
      </c>
      <c r="D83" s="79">
        <f t="shared" si="4"/>
        <v>200</v>
      </c>
      <c r="E83" s="79">
        <f t="shared" si="4"/>
        <v>200</v>
      </c>
      <c r="F83" s="103" t="str">
        <f t="shared" si="4"/>
        <v>-</v>
      </c>
    </row>
    <row r="84" spans="1:6" ht="21" customHeight="1" x14ac:dyDescent="0.2">
      <c r="A84" s="70" t="s">
        <v>101</v>
      </c>
      <c r="B84" s="74">
        <v>200</v>
      </c>
      <c r="C84" s="77" t="s">
        <v>257</v>
      </c>
      <c r="D84" s="79">
        <v>200</v>
      </c>
      <c r="E84" s="103">
        <v>200</v>
      </c>
      <c r="F84" s="80" t="s">
        <v>75</v>
      </c>
    </row>
    <row r="85" spans="1:6" ht="15.75" customHeight="1" x14ac:dyDescent="0.2">
      <c r="A85" s="70" t="s">
        <v>104</v>
      </c>
      <c r="B85" s="74">
        <v>200</v>
      </c>
      <c r="C85" s="77" t="s">
        <v>105</v>
      </c>
      <c r="D85" s="79">
        <f>D87</f>
        <v>20000</v>
      </c>
      <c r="E85" s="103" t="s">
        <v>75</v>
      </c>
      <c r="F85" s="80">
        <v>20000</v>
      </c>
    </row>
    <row r="86" spans="1:6" ht="15.75" customHeight="1" x14ac:dyDescent="0.2">
      <c r="A86" s="70" t="s">
        <v>249</v>
      </c>
      <c r="B86" s="150"/>
      <c r="C86" s="150" t="s">
        <v>760</v>
      </c>
      <c r="D86" s="151">
        <v>20000</v>
      </c>
      <c r="E86" s="151" t="s">
        <v>75</v>
      </c>
      <c r="F86" s="80">
        <v>20000</v>
      </c>
    </row>
    <row r="87" spans="1:6" ht="15.75" customHeight="1" x14ac:dyDescent="0.2">
      <c r="A87" s="70" t="s">
        <v>258</v>
      </c>
      <c r="B87" s="74">
        <v>200</v>
      </c>
      <c r="C87" s="77" t="s">
        <v>259</v>
      </c>
      <c r="D87" s="79">
        <f>D88</f>
        <v>20000</v>
      </c>
      <c r="E87" s="103" t="s">
        <v>75</v>
      </c>
      <c r="F87" s="80">
        <v>20000</v>
      </c>
    </row>
    <row r="88" spans="1:6" ht="54.75" customHeight="1" x14ac:dyDescent="0.2">
      <c r="A88" s="70" t="s">
        <v>302</v>
      </c>
      <c r="B88" s="74">
        <v>200</v>
      </c>
      <c r="C88" s="77" t="s">
        <v>260</v>
      </c>
      <c r="D88" s="79">
        <f>D89</f>
        <v>20000</v>
      </c>
      <c r="E88" s="103" t="s">
        <v>75</v>
      </c>
      <c r="F88" s="80">
        <v>20000</v>
      </c>
    </row>
    <row r="89" spans="1:6" ht="15.75" customHeight="1" x14ac:dyDescent="0.2">
      <c r="A89" s="70" t="s">
        <v>151</v>
      </c>
      <c r="B89" s="74">
        <v>200</v>
      </c>
      <c r="C89" s="77" t="s">
        <v>261</v>
      </c>
      <c r="D89" s="79">
        <f>D90</f>
        <v>20000</v>
      </c>
      <c r="E89" s="103" t="s">
        <v>75</v>
      </c>
      <c r="F89" s="80">
        <v>20000</v>
      </c>
    </row>
    <row r="90" spans="1:6" ht="15.75" customHeight="1" x14ac:dyDescent="0.2">
      <c r="A90" s="83" t="s">
        <v>86</v>
      </c>
      <c r="B90" s="84">
        <v>200</v>
      </c>
      <c r="C90" s="77" t="s">
        <v>262</v>
      </c>
      <c r="D90" s="79">
        <f>D91</f>
        <v>20000</v>
      </c>
      <c r="E90" s="103" t="s">
        <v>75</v>
      </c>
      <c r="F90" s="80">
        <v>20000</v>
      </c>
    </row>
    <row r="91" spans="1:6" ht="15.75" customHeight="1" x14ac:dyDescent="0.2">
      <c r="A91" s="70" t="s">
        <v>99</v>
      </c>
      <c r="B91" s="74">
        <v>200</v>
      </c>
      <c r="C91" s="77" t="s">
        <v>263</v>
      </c>
      <c r="D91" s="79">
        <v>20000</v>
      </c>
      <c r="E91" s="79" t="s">
        <v>75</v>
      </c>
      <c r="F91" s="80">
        <v>20000</v>
      </c>
    </row>
    <row r="92" spans="1:6" ht="21.75" customHeight="1" x14ac:dyDescent="0.2">
      <c r="A92" s="70" t="s">
        <v>106</v>
      </c>
      <c r="B92" s="74">
        <v>200</v>
      </c>
      <c r="C92" s="77" t="s">
        <v>107</v>
      </c>
      <c r="D92" s="79">
        <f>D94+D112+D140+D156</f>
        <v>1278850</v>
      </c>
      <c r="E92" s="125">
        <f>E94+E140+E156</f>
        <v>1259344.98</v>
      </c>
      <c r="F92" s="80">
        <f>D92-E92</f>
        <v>19505.020000000019</v>
      </c>
    </row>
    <row r="93" spans="1:6" ht="27.75" customHeight="1" x14ac:dyDescent="0.2">
      <c r="A93" s="70" t="s">
        <v>752</v>
      </c>
      <c r="B93" s="150">
        <v>200</v>
      </c>
      <c r="C93" s="150" t="s">
        <v>761</v>
      </c>
      <c r="D93" s="151">
        <v>79800</v>
      </c>
      <c r="E93" s="151" t="s">
        <v>773</v>
      </c>
      <c r="F93" s="80" t="s">
        <v>776</v>
      </c>
    </row>
    <row r="94" spans="1:6" ht="27.75" customHeight="1" x14ac:dyDescent="0.2">
      <c r="A94" s="82" t="s">
        <v>657</v>
      </c>
      <c r="B94" s="74">
        <v>200</v>
      </c>
      <c r="C94" s="77" t="s">
        <v>264</v>
      </c>
      <c r="D94" s="79">
        <f>D95+D101</f>
        <v>79800</v>
      </c>
      <c r="E94" s="133">
        <f>E95+E101</f>
        <v>65580.88</v>
      </c>
      <c r="F94" s="80">
        <f t="shared" ref="F94:F110" si="5">D94-E94</f>
        <v>14219.119999999995</v>
      </c>
    </row>
    <row r="95" spans="1:6" ht="130.5" customHeight="1" x14ac:dyDescent="0.2">
      <c r="A95" s="70" t="s">
        <v>301</v>
      </c>
      <c r="B95" s="74">
        <v>200</v>
      </c>
      <c r="C95" s="77" t="s">
        <v>527</v>
      </c>
      <c r="D95" s="79">
        <f>D96</f>
        <v>36200</v>
      </c>
      <c r="E95" s="79">
        <f>E96</f>
        <v>36200</v>
      </c>
      <c r="F95" s="80">
        <f t="shared" si="5"/>
        <v>0</v>
      </c>
    </row>
    <row r="96" spans="1:6" ht="5.25" hidden="1" customHeight="1" x14ac:dyDescent="0.2">
      <c r="A96" s="70" t="s">
        <v>102</v>
      </c>
      <c r="B96" s="74">
        <v>200</v>
      </c>
      <c r="C96" s="77" t="s">
        <v>528</v>
      </c>
      <c r="D96" s="79">
        <f t="shared" ref="D96:E99" si="6">D97</f>
        <v>36200</v>
      </c>
      <c r="E96" s="79">
        <f t="shared" si="6"/>
        <v>36200</v>
      </c>
      <c r="F96" s="80">
        <f t="shared" si="5"/>
        <v>0</v>
      </c>
    </row>
    <row r="97" spans="1:6" ht="14.25" customHeight="1" x14ac:dyDescent="0.2">
      <c r="A97" s="70" t="s">
        <v>57</v>
      </c>
      <c r="B97" s="74">
        <v>200</v>
      </c>
      <c r="C97" s="77" t="s">
        <v>529</v>
      </c>
      <c r="D97" s="79">
        <f t="shared" si="6"/>
        <v>36200</v>
      </c>
      <c r="E97" s="79">
        <f t="shared" si="6"/>
        <v>36200</v>
      </c>
      <c r="F97" s="80">
        <f t="shared" si="5"/>
        <v>0</v>
      </c>
    </row>
    <row r="98" spans="1:6" ht="13.5" customHeight="1" x14ac:dyDescent="0.2">
      <c r="A98" s="70" t="s">
        <v>86</v>
      </c>
      <c r="B98" s="74">
        <v>200</v>
      </c>
      <c r="C98" s="77" t="s">
        <v>530</v>
      </c>
      <c r="D98" s="79">
        <f t="shared" si="6"/>
        <v>36200</v>
      </c>
      <c r="E98" s="79">
        <f t="shared" si="6"/>
        <v>36200</v>
      </c>
      <c r="F98" s="80">
        <f t="shared" si="5"/>
        <v>0</v>
      </c>
    </row>
    <row r="99" spans="1:6" ht="15" customHeight="1" x14ac:dyDescent="0.2">
      <c r="A99" s="70" t="s">
        <v>103</v>
      </c>
      <c r="B99" s="74">
        <v>200</v>
      </c>
      <c r="C99" s="77" t="s">
        <v>531</v>
      </c>
      <c r="D99" s="79">
        <f t="shared" si="6"/>
        <v>36200</v>
      </c>
      <c r="E99" s="79">
        <f t="shared" si="6"/>
        <v>36200</v>
      </c>
      <c r="F99" s="80">
        <f t="shared" si="5"/>
        <v>0</v>
      </c>
    </row>
    <row r="100" spans="1:6" ht="22.5" customHeight="1" x14ac:dyDescent="0.2">
      <c r="A100" s="85" t="s">
        <v>246</v>
      </c>
      <c r="B100" s="74">
        <v>200</v>
      </c>
      <c r="C100" s="77" t="s">
        <v>532</v>
      </c>
      <c r="D100" s="79">
        <v>36200</v>
      </c>
      <c r="E100" s="79">
        <v>36200</v>
      </c>
      <c r="F100" s="80">
        <f t="shared" si="5"/>
        <v>0</v>
      </c>
    </row>
    <row r="101" spans="1:6" ht="67.5" customHeight="1" x14ac:dyDescent="0.2">
      <c r="A101" s="70" t="s">
        <v>318</v>
      </c>
      <c r="B101" s="74">
        <v>200</v>
      </c>
      <c r="C101" s="77" t="s">
        <v>265</v>
      </c>
      <c r="D101" s="79">
        <f>D102</f>
        <v>43600</v>
      </c>
      <c r="E101" s="130">
        <f>E102</f>
        <v>29380.879999999997</v>
      </c>
      <c r="F101" s="80">
        <f t="shared" si="5"/>
        <v>14219.120000000003</v>
      </c>
    </row>
    <row r="102" spans="1:6" ht="15.75" hidden="1" customHeight="1" x14ac:dyDescent="0.2">
      <c r="A102" s="70" t="s">
        <v>131</v>
      </c>
      <c r="B102" s="74">
        <v>200</v>
      </c>
      <c r="C102" s="77" t="s">
        <v>266</v>
      </c>
      <c r="D102" s="79">
        <f>D103</f>
        <v>43600</v>
      </c>
      <c r="E102" s="79">
        <f>E103</f>
        <v>29380.879999999997</v>
      </c>
      <c r="F102" s="80">
        <f t="shared" si="5"/>
        <v>14219.120000000003</v>
      </c>
    </row>
    <row r="103" spans="1:6" ht="15" hidden="1" customHeight="1" x14ac:dyDescent="0.2">
      <c r="A103" s="86" t="s">
        <v>132</v>
      </c>
      <c r="B103" s="87">
        <v>200</v>
      </c>
      <c r="C103" s="87" t="s">
        <v>267</v>
      </c>
      <c r="D103" s="88">
        <f>D104+D107</f>
        <v>43600</v>
      </c>
      <c r="E103" s="88">
        <f>E104+E107</f>
        <v>29380.879999999997</v>
      </c>
      <c r="F103" s="80">
        <f t="shared" si="5"/>
        <v>14219.120000000003</v>
      </c>
    </row>
    <row r="104" spans="1:6" ht="32.25" customHeight="1" x14ac:dyDescent="0.2">
      <c r="A104" s="70" t="s">
        <v>533</v>
      </c>
      <c r="B104" s="74">
        <v>200</v>
      </c>
      <c r="C104" s="77" t="s">
        <v>534</v>
      </c>
      <c r="D104" s="89">
        <f>D105</f>
        <v>23600</v>
      </c>
      <c r="E104" s="122">
        <f>E105</f>
        <v>19496</v>
      </c>
      <c r="F104" s="80">
        <f t="shared" si="5"/>
        <v>4104</v>
      </c>
    </row>
    <row r="105" spans="1:6" ht="15.75" customHeight="1" x14ac:dyDescent="0.2">
      <c r="A105" s="83" t="s">
        <v>86</v>
      </c>
      <c r="B105" s="74">
        <v>200</v>
      </c>
      <c r="C105" s="77" t="s">
        <v>535</v>
      </c>
      <c r="D105" s="79">
        <f>D106</f>
        <v>23600</v>
      </c>
      <c r="E105" s="79">
        <f>E106</f>
        <v>19496</v>
      </c>
      <c r="F105" s="80">
        <f t="shared" si="5"/>
        <v>4104</v>
      </c>
    </row>
    <row r="106" spans="1:6" ht="17.25" customHeight="1" x14ac:dyDescent="0.2">
      <c r="A106" s="70" t="s">
        <v>99</v>
      </c>
      <c r="B106" s="74">
        <v>200</v>
      </c>
      <c r="C106" s="77" t="s">
        <v>536</v>
      </c>
      <c r="D106" s="79">
        <v>23600</v>
      </c>
      <c r="E106" s="103">
        <v>19496</v>
      </c>
      <c r="F106" s="80">
        <f t="shared" si="5"/>
        <v>4104</v>
      </c>
    </row>
    <row r="107" spans="1:6" ht="17.25" customHeight="1" x14ac:dyDescent="0.2">
      <c r="A107" s="70" t="s">
        <v>537</v>
      </c>
      <c r="B107" s="74">
        <v>200</v>
      </c>
      <c r="C107" s="77" t="s">
        <v>538</v>
      </c>
      <c r="D107" s="79">
        <f>D108</f>
        <v>20000</v>
      </c>
      <c r="E107" s="79">
        <f>E108</f>
        <v>9884.8799999999992</v>
      </c>
      <c r="F107" s="103">
        <f>D107-E107</f>
        <v>10115.120000000001</v>
      </c>
    </row>
    <row r="108" spans="1:6" ht="20.25" customHeight="1" x14ac:dyDescent="0.2">
      <c r="A108" s="83" t="s">
        <v>86</v>
      </c>
      <c r="B108" s="74">
        <v>200</v>
      </c>
      <c r="C108" s="77" t="s">
        <v>539</v>
      </c>
      <c r="D108" s="79">
        <f>D109</f>
        <v>20000</v>
      </c>
      <c r="E108" s="79">
        <f>E109</f>
        <v>9884.8799999999992</v>
      </c>
      <c r="F108" s="125">
        <f>D108-E108</f>
        <v>10115.120000000001</v>
      </c>
    </row>
    <row r="109" spans="1:6" ht="18.75" customHeight="1" x14ac:dyDescent="0.2">
      <c r="A109" s="70" t="s">
        <v>99</v>
      </c>
      <c r="B109" s="74">
        <v>200</v>
      </c>
      <c r="C109" s="77" t="s">
        <v>540</v>
      </c>
      <c r="D109" s="79">
        <v>20000</v>
      </c>
      <c r="E109" s="103">
        <v>9884.8799999999992</v>
      </c>
      <c r="F109" s="125">
        <f>D109-E109</f>
        <v>10115.120000000001</v>
      </c>
    </row>
    <row r="110" spans="1:6" ht="21.75" hidden="1" customHeight="1" x14ac:dyDescent="0.2">
      <c r="A110" s="70" t="s">
        <v>268</v>
      </c>
      <c r="B110" s="150">
        <v>200</v>
      </c>
      <c r="C110" s="77" t="s">
        <v>269</v>
      </c>
      <c r="D110" s="79">
        <f>D112+D140+D148</f>
        <v>81900</v>
      </c>
      <c r="E110" s="79" t="e">
        <f>E112+E140+E148</f>
        <v>#VALUE!</v>
      </c>
      <c r="F110" s="80" t="e">
        <f t="shared" si="5"/>
        <v>#VALUE!</v>
      </c>
    </row>
    <row r="111" spans="1:6" ht="27.75" customHeight="1" x14ac:dyDescent="0.2">
      <c r="A111" s="154" t="s">
        <v>762</v>
      </c>
      <c r="B111" s="150">
        <v>200</v>
      </c>
      <c r="C111" s="150" t="s">
        <v>269</v>
      </c>
      <c r="D111" s="151">
        <v>69900</v>
      </c>
      <c r="E111" s="151" t="s">
        <v>774</v>
      </c>
      <c r="F111" s="80" t="s">
        <v>775</v>
      </c>
    </row>
    <row r="112" spans="1:6" ht="58.5" customHeight="1" x14ac:dyDescent="0.2">
      <c r="A112" s="70" t="s">
        <v>636</v>
      </c>
      <c r="B112" s="74">
        <v>200</v>
      </c>
      <c r="C112" s="77" t="s">
        <v>270</v>
      </c>
      <c r="D112" s="79">
        <f t="shared" ref="D112:F115" si="7">D113</f>
        <v>1000</v>
      </c>
      <c r="E112" s="79" t="str">
        <f t="shared" si="7"/>
        <v>-</v>
      </c>
      <c r="F112" s="103">
        <f t="shared" si="7"/>
        <v>1000</v>
      </c>
    </row>
    <row r="113" spans="1:6" ht="96.75" customHeight="1" x14ac:dyDescent="0.2">
      <c r="A113" s="137" t="s">
        <v>703</v>
      </c>
      <c r="B113" s="74">
        <v>200</v>
      </c>
      <c r="C113" s="77" t="s">
        <v>271</v>
      </c>
      <c r="D113" s="79">
        <f t="shared" si="7"/>
        <v>1000</v>
      </c>
      <c r="E113" s="79" t="str">
        <f t="shared" si="7"/>
        <v>-</v>
      </c>
      <c r="F113" s="103">
        <f t="shared" si="7"/>
        <v>1000</v>
      </c>
    </row>
    <row r="114" spans="1:6" ht="23.25" hidden="1" customHeight="1" x14ac:dyDescent="0.2">
      <c r="A114" s="83" t="s">
        <v>128</v>
      </c>
      <c r="B114" s="84">
        <v>200</v>
      </c>
      <c r="C114" s="77" t="s">
        <v>272</v>
      </c>
      <c r="D114" s="79">
        <f t="shared" si="7"/>
        <v>1000</v>
      </c>
      <c r="E114" s="79" t="str">
        <f t="shared" si="7"/>
        <v>-</v>
      </c>
      <c r="F114" s="103">
        <f t="shared" si="7"/>
        <v>1000</v>
      </c>
    </row>
    <row r="115" spans="1:6" ht="16.5" hidden="1" customHeight="1" x14ac:dyDescent="0.2">
      <c r="A115" s="70" t="s">
        <v>129</v>
      </c>
      <c r="B115" s="74">
        <v>200</v>
      </c>
      <c r="C115" s="77" t="s">
        <v>273</v>
      </c>
      <c r="D115" s="79">
        <f t="shared" si="7"/>
        <v>1000</v>
      </c>
      <c r="E115" s="79" t="str">
        <f t="shared" si="7"/>
        <v>-</v>
      </c>
      <c r="F115" s="103">
        <f t="shared" si="7"/>
        <v>1000</v>
      </c>
    </row>
    <row r="116" spans="1:6" ht="25.5" customHeight="1" x14ac:dyDescent="0.2">
      <c r="A116" s="70" t="s">
        <v>227</v>
      </c>
      <c r="B116" s="74">
        <v>200</v>
      </c>
      <c r="C116" s="77" t="s">
        <v>274</v>
      </c>
      <c r="D116" s="79">
        <f>D137</f>
        <v>1000</v>
      </c>
      <c r="E116" s="79" t="str">
        <f>E137</f>
        <v>-</v>
      </c>
      <c r="F116" s="103">
        <f>F137</f>
        <v>1000</v>
      </c>
    </row>
    <row r="117" spans="1:6" ht="35.25" hidden="1" customHeight="1" x14ac:dyDescent="0.2">
      <c r="A117" s="70"/>
      <c r="B117" s="74"/>
      <c r="C117" s="77"/>
      <c r="D117" s="79"/>
      <c r="E117" s="79"/>
      <c r="F117" s="103"/>
    </row>
    <row r="118" spans="1:6" ht="21.75" hidden="1" customHeight="1" x14ac:dyDescent="0.2">
      <c r="A118" s="70"/>
      <c r="B118" s="74"/>
      <c r="C118" s="77"/>
      <c r="D118" s="79"/>
      <c r="E118" s="79"/>
      <c r="F118" s="103"/>
    </row>
    <row r="119" spans="1:6" ht="21.75" hidden="1" customHeight="1" x14ac:dyDescent="0.2">
      <c r="A119" s="70"/>
      <c r="B119" s="74"/>
      <c r="C119" s="77"/>
      <c r="D119" s="79"/>
      <c r="E119" s="79"/>
      <c r="F119" s="103"/>
    </row>
    <row r="120" spans="1:6" ht="23.25" hidden="1" customHeight="1" x14ac:dyDescent="0.2">
      <c r="A120" s="70"/>
      <c r="B120" s="74"/>
      <c r="C120" s="77"/>
      <c r="D120" s="79"/>
      <c r="E120" s="79"/>
      <c r="F120" s="103"/>
    </row>
    <row r="121" spans="1:6" ht="15.75" hidden="1" customHeight="1" x14ac:dyDescent="0.2">
      <c r="A121" s="70"/>
      <c r="B121" s="74"/>
      <c r="C121" s="77"/>
      <c r="D121" s="79"/>
      <c r="E121" s="79"/>
      <c r="F121" s="103"/>
    </row>
    <row r="122" spans="1:6" ht="12.75" hidden="1" customHeight="1" x14ac:dyDescent="0.2">
      <c r="A122" s="70"/>
      <c r="B122" s="74"/>
      <c r="C122" s="77"/>
      <c r="D122" s="79"/>
      <c r="E122" s="79"/>
      <c r="F122" s="103"/>
    </row>
    <row r="123" spans="1:6" ht="14.25" hidden="1" customHeight="1" x14ac:dyDescent="0.2">
      <c r="A123" s="70" t="s">
        <v>154</v>
      </c>
      <c r="B123" s="74">
        <v>200</v>
      </c>
      <c r="C123" s="77" t="s">
        <v>138</v>
      </c>
      <c r="D123" s="79"/>
      <c r="E123" s="79"/>
      <c r="F123" s="103"/>
    </row>
    <row r="124" spans="1:6" ht="15.75" hidden="1" customHeight="1" x14ac:dyDescent="0.2">
      <c r="A124" s="70" t="s">
        <v>134</v>
      </c>
      <c r="B124" s="74">
        <v>200</v>
      </c>
      <c r="C124" s="77" t="s">
        <v>137</v>
      </c>
      <c r="D124" s="79"/>
      <c r="E124" s="79"/>
      <c r="F124" s="103"/>
    </row>
    <row r="125" spans="1:6" ht="21.75" hidden="1" customHeight="1" x14ac:dyDescent="0.2">
      <c r="A125" s="70" t="s">
        <v>135</v>
      </c>
      <c r="B125" s="74">
        <v>200</v>
      </c>
      <c r="C125" s="77" t="s">
        <v>139</v>
      </c>
      <c r="D125" s="79"/>
      <c r="E125" s="79"/>
      <c r="F125" s="103"/>
    </row>
    <row r="126" spans="1:6" ht="23.25" hidden="1" customHeight="1" x14ac:dyDescent="0.2">
      <c r="A126" s="70" t="s">
        <v>133</v>
      </c>
      <c r="B126" s="74">
        <v>200</v>
      </c>
      <c r="C126" s="77" t="s">
        <v>140</v>
      </c>
      <c r="D126" s="79"/>
      <c r="E126" s="79"/>
      <c r="F126" s="103"/>
    </row>
    <row r="127" spans="1:6" ht="20.25" hidden="1" customHeight="1" x14ac:dyDescent="0.2">
      <c r="A127" s="70" t="s">
        <v>129</v>
      </c>
      <c r="B127" s="74">
        <v>200</v>
      </c>
      <c r="C127" s="77" t="s">
        <v>141</v>
      </c>
      <c r="D127" s="79"/>
      <c r="E127" s="79"/>
      <c r="F127" s="103"/>
    </row>
    <row r="128" spans="1:6" ht="21" hidden="1" customHeight="1" x14ac:dyDescent="0.2">
      <c r="A128" s="70" t="s">
        <v>130</v>
      </c>
      <c r="B128" s="74">
        <v>200</v>
      </c>
      <c r="C128" s="77" t="s">
        <v>142</v>
      </c>
      <c r="D128" s="79"/>
      <c r="E128" s="79"/>
      <c r="F128" s="103"/>
    </row>
    <row r="129" spans="1:6" ht="12" hidden="1" customHeight="1" x14ac:dyDescent="0.2">
      <c r="A129" s="70" t="s">
        <v>86</v>
      </c>
      <c r="B129" s="74">
        <v>200</v>
      </c>
      <c r="C129" s="77" t="s">
        <v>143</v>
      </c>
      <c r="D129" s="79"/>
      <c r="E129" s="79"/>
      <c r="F129" s="103"/>
    </row>
    <row r="130" spans="1:6" ht="12.75" hidden="1" customHeight="1" x14ac:dyDescent="0.2">
      <c r="A130" s="70" t="s">
        <v>99</v>
      </c>
      <c r="B130" s="74">
        <v>200</v>
      </c>
      <c r="C130" s="77" t="s">
        <v>144</v>
      </c>
      <c r="D130" s="79"/>
      <c r="E130" s="79"/>
      <c r="F130" s="103"/>
    </row>
    <row r="131" spans="1:6" ht="21.75" hidden="1" customHeight="1" x14ac:dyDescent="0.2">
      <c r="A131" s="70" t="s">
        <v>136</v>
      </c>
      <c r="B131" s="74">
        <v>200</v>
      </c>
      <c r="C131" s="77" t="s">
        <v>146</v>
      </c>
      <c r="D131" s="79"/>
      <c r="E131" s="79"/>
      <c r="F131" s="103"/>
    </row>
    <row r="132" spans="1:6" ht="22.5" hidden="1" customHeight="1" x14ac:dyDescent="0.2">
      <c r="A132" s="70" t="s">
        <v>133</v>
      </c>
      <c r="B132" s="74">
        <v>200</v>
      </c>
      <c r="C132" s="77" t="s">
        <v>147</v>
      </c>
      <c r="D132" s="79"/>
      <c r="E132" s="79"/>
      <c r="F132" s="103"/>
    </row>
    <row r="133" spans="1:6" ht="21.75" hidden="1" customHeight="1" x14ac:dyDescent="0.2">
      <c r="A133" s="70" t="s">
        <v>129</v>
      </c>
      <c r="B133" s="74">
        <v>200</v>
      </c>
      <c r="C133" s="77" t="s">
        <v>148</v>
      </c>
      <c r="D133" s="79"/>
      <c r="E133" s="79"/>
      <c r="F133" s="103"/>
    </row>
    <row r="134" spans="1:6" ht="21.75" hidden="1" customHeight="1" x14ac:dyDescent="0.2">
      <c r="A134" s="70" t="s">
        <v>130</v>
      </c>
      <c r="B134" s="74">
        <v>200</v>
      </c>
      <c r="C134" s="77" t="s">
        <v>149</v>
      </c>
      <c r="D134" s="79"/>
      <c r="E134" s="79"/>
      <c r="F134" s="103"/>
    </row>
    <row r="135" spans="1:6" ht="14.25" hidden="1" customHeight="1" x14ac:dyDescent="0.2">
      <c r="A135" s="70" t="s">
        <v>86</v>
      </c>
      <c r="B135" s="74">
        <v>200</v>
      </c>
      <c r="C135" s="77" t="s">
        <v>150</v>
      </c>
      <c r="D135" s="79"/>
      <c r="E135" s="79"/>
      <c r="F135" s="103"/>
    </row>
    <row r="136" spans="1:6" s="51" customFormat="1" ht="12" hidden="1" customHeight="1" x14ac:dyDescent="0.2">
      <c r="A136" s="83" t="s">
        <v>99</v>
      </c>
      <c r="B136" s="84">
        <v>200</v>
      </c>
      <c r="C136" s="84" t="s">
        <v>145</v>
      </c>
      <c r="D136" s="79"/>
      <c r="E136" s="79"/>
      <c r="F136" s="103"/>
    </row>
    <row r="137" spans="1:6" ht="15.75" customHeight="1" x14ac:dyDescent="0.2">
      <c r="A137" s="70" t="s">
        <v>86</v>
      </c>
      <c r="B137" s="74">
        <v>200</v>
      </c>
      <c r="C137" s="77" t="s">
        <v>275</v>
      </c>
      <c r="D137" s="79">
        <f t="shared" ref="D137:F138" si="8">D138</f>
        <v>1000</v>
      </c>
      <c r="E137" s="79" t="str">
        <f t="shared" si="8"/>
        <v>-</v>
      </c>
      <c r="F137" s="103">
        <f t="shared" si="8"/>
        <v>1000</v>
      </c>
    </row>
    <row r="138" spans="1:6" ht="15.75" customHeight="1" x14ac:dyDescent="0.2">
      <c r="A138" s="70" t="s">
        <v>93</v>
      </c>
      <c r="B138" s="74">
        <v>200</v>
      </c>
      <c r="C138" s="77" t="s">
        <v>277</v>
      </c>
      <c r="D138" s="79">
        <f t="shared" si="8"/>
        <v>1000</v>
      </c>
      <c r="E138" s="79" t="str">
        <f t="shared" si="8"/>
        <v>-</v>
      </c>
      <c r="F138" s="103">
        <f t="shared" si="8"/>
        <v>1000</v>
      </c>
    </row>
    <row r="139" spans="1:6" ht="17.25" customHeight="1" x14ac:dyDescent="0.2">
      <c r="A139" s="70" t="s">
        <v>98</v>
      </c>
      <c r="B139" s="74">
        <v>200</v>
      </c>
      <c r="C139" s="77" t="s">
        <v>276</v>
      </c>
      <c r="D139" s="79">
        <v>1000</v>
      </c>
      <c r="E139" s="103" t="s">
        <v>75</v>
      </c>
      <c r="F139" s="103">
        <v>1000</v>
      </c>
    </row>
    <row r="140" spans="1:6" ht="43.5" customHeight="1" x14ac:dyDescent="0.2">
      <c r="A140" s="70" t="s">
        <v>278</v>
      </c>
      <c r="B140" s="74">
        <v>200</v>
      </c>
      <c r="C140" s="77" t="s">
        <v>279</v>
      </c>
      <c r="D140" s="79">
        <f>D141+D148</f>
        <v>68900</v>
      </c>
      <c r="E140" s="125">
        <f>E141+E148</f>
        <v>64692.800000000003</v>
      </c>
      <c r="F140" s="80">
        <f>D140-E140</f>
        <v>4207.1999999999971</v>
      </c>
    </row>
    <row r="141" spans="1:6" ht="90.75" customHeight="1" x14ac:dyDescent="0.2">
      <c r="A141" s="137" t="s">
        <v>704</v>
      </c>
      <c r="B141" s="74">
        <v>200</v>
      </c>
      <c r="C141" s="77" t="s">
        <v>280</v>
      </c>
      <c r="D141" s="79">
        <f t="shared" ref="D141:E146" si="9">D142</f>
        <v>56900</v>
      </c>
      <c r="E141" s="79">
        <f t="shared" si="9"/>
        <v>52692.800000000003</v>
      </c>
      <c r="F141" s="80">
        <f t="shared" ref="F141:F147" si="10">D141-E141</f>
        <v>4207.1999999999971</v>
      </c>
    </row>
    <row r="142" spans="1:6" ht="23.25" hidden="1" customHeight="1" x14ac:dyDescent="0.2">
      <c r="A142" s="83" t="s">
        <v>128</v>
      </c>
      <c r="B142" s="84">
        <v>200</v>
      </c>
      <c r="C142" s="77" t="s">
        <v>281</v>
      </c>
      <c r="D142" s="79">
        <f t="shared" si="9"/>
        <v>56900</v>
      </c>
      <c r="E142" s="79">
        <f t="shared" si="9"/>
        <v>52692.800000000003</v>
      </c>
      <c r="F142" s="80">
        <f t="shared" si="10"/>
        <v>4207.1999999999971</v>
      </c>
    </row>
    <row r="143" spans="1:6" ht="21" hidden="1" customHeight="1" x14ac:dyDescent="0.2">
      <c r="A143" s="70" t="s">
        <v>129</v>
      </c>
      <c r="B143" s="74">
        <v>200</v>
      </c>
      <c r="C143" s="77" t="s">
        <v>282</v>
      </c>
      <c r="D143" s="79">
        <f t="shared" si="9"/>
        <v>56900</v>
      </c>
      <c r="E143" s="79">
        <f t="shared" si="9"/>
        <v>52692.800000000003</v>
      </c>
      <c r="F143" s="80">
        <f t="shared" si="10"/>
        <v>4207.1999999999971</v>
      </c>
    </row>
    <row r="144" spans="1:6" ht="30" customHeight="1" x14ac:dyDescent="0.2">
      <c r="A144" s="70" t="s">
        <v>227</v>
      </c>
      <c r="B144" s="74">
        <v>200</v>
      </c>
      <c r="C144" s="77" t="s">
        <v>283</v>
      </c>
      <c r="D144" s="79">
        <f t="shared" si="9"/>
        <v>56900</v>
      </c>
      <c r="E144" s="79">
        <f t="shared" si="9"/>
        <v>52692.800000000003</v>
      </c>
      <c r="F144" s="80">
        <f t="shared" si="10"/>
        <v>4207.1999999999971</v>
      </c>
    </row>
    <row r="145" spans="1:6" ht="16.5" customHeight="1" x14ac:dyDescent="0.2">
      <c r="A145" s="70" t="s">
        <v>86</v>
      </c>
      <c r="B145" s="74">
        <v>200</v>
      </c>
      <c r="C145" s="77" t="s">
        <v>284</v>
      </c>
      <c r="D145" s="79">
        <f t="shared" si="9"/>
        <v>56900</v>
      </c>
      <c r="E145" s="79">
        <f t="shared" si="9"/>
        <v>52692.800000000003</v>
      </c>
      <c r="F145" s="80">
        <f t="shared" si="10"/>
        <v>4207.1999999999971</v>
      </c>
    </row>
    <row r="146" spans="1:6" ht="18.75" customHeight="1" x14ac:dyDescent="0.2">
      <c r="A146" s="70" t="s">
        <v>93</v>
      </c>
      <c r="B146" s="74">
        <v>200</v>
      </c>
      <c r="C146" s="77" t="s">
        <v>285</v>
      </c>
      <c r="D146" s="79">
        <f t="shared" si="9"/>
        <v>56900</v>
      </c>
      <c r="E146" s="79">
        <f t="shared" si="9"/>
        <v>52692.800000000003</v>
      </c>
      <c r="F146" s="80">
        <f t="shared" si="10"/>
        <v>4207.1999999999971</v>
      </c>
    </row>
    <row r="147" spans="1:6" ht="18.75" customHeight="1" x14ac:dyDescent="0.2">
      <c r="A147" s="70" t="s">
        <v>98</v>
      </c>
      <c r="B147" s="74">
        <v>200</v>
      </c>
      <c r="C147" s="77" t="s">
        <v>286</v>
      </c>
      <c r="D147" s="79">
        <v>56900</v>
      </c>
      <c r="E147" s="103">
        <v>52692.800000000003</v>
      </c>
      <c r="F147" s="80">
        <f t="shared" si="10"/>
        <v>4207.1999999999971</v>
      </c>
    </row>
    <row r="148" spans="1:6" ht="70.5" customHeight="1" x14ac:dyDescent="0.2">
      <c r="A148" s="70" t="s">
        <v>541</v>
      </c>
      <c r="B148" s="74">
        <v>200</v>
      </c>
      <c r="C148" s="77" t="s">
        <v>542</v>
      </c>
      <c r="D148" s="79">
        <f t="shared" ref="D148:E153" si="11">D149</f>
        <v>12000</v>
      </c>
      <c r="E148" s="79">
        <f t="shared" si="11"/>
        <v>12000</v>
      </c>
      <c r="F148" s="80">
        <f>D148-E148</f>
        <v>0</v>
      </c>
    </row>
    <row r="149" spans="1:6" ht="24" hidden="1" customHeight="1" x14ac:dyDescent="0.2">
      <c r="A149" s="83" t="s">
        <v>128</v>
      </c>
      <c r="B149" s="84">
        <v>200</v>
      </c>
      <c r="C149" s="77" t="s">
        <v>543</v>
      </c>
      <c r="D149" s="79">
        <f t="shared" si="11"/>
        <v>12000</v>
      </c>
      <c r="E149" s="79">
        <f t="shared" si="11"/>
        <v>12000</v>
      </c>
      <c r="F149" s="80">
        <f t="shared" ref="F149:F155" si="12">D149-E149</f>
        <v>0</v>
      </c>
    </row>
    <row r="150" spans="1:6" ht="23.25" hidden="1" customHeight="1" x14ac:dyDescent="0.2">
      <c r="A150" s="70" t="s">
        <v>129</v>
      </c>
      <c r="B150" s="74">
        <v>200</v>
      </c>
      <c r="C150" s="77" t="s">
        <v>544</v>
      </c>
      <c r="D150" s="79">
        <f t="shared" si="11"/>
        <v>12000</v>
      </c>
      <c r="E150" s="79">
        <f t="shared" si="11"/>
        <v>12000</v>
      </c>
      <c r="F150" s="80">
        <f t="shared" si="12"/>
        <v>0</v>
      </c>
    </row>
    <row r="151" spans="1:6" ht="29.25" customHeight="1" x14ac:dyDescent="0.2">
      <c r="A151" s="70" t="s">
        <v>227</v>
      </c>
      <c r="B151" s="74">
        <v>200</v>
      </c>
      <c r="C151" s="77" t="s">
        <v>545</v>
      </c>
      <c r="D151" s="79">
        <f t="shared" si="11"/>
        <v>12000</v>
      </c>
      <c r="E151" s="79">
        <f t="shared" si="11"/>
        <v>12000</v>
      </c>
      <c r="F151" s="80">
        <f t="shared" si="12"/>
        <v>0</v>
      </c>
    </row>
    <row r="152" spans="1:6" ht="19.5" customHeight="1" x14ac:dyDescent="0.2">
      <c r="A152" s="70" t="s">
        <v>86</v>
      </c>
      <c r="B152" s="74">
        <v>200</v>
      </c>
      <c r="C152" s="77" t="s">
        <v>546</v>
      </c>
      <c r="D152" s="79">
        <f t="shared" si="11"/>
        <v>12000</v>
      </c>
      <c r="E152" s="79">
        <f t="shared" si="11"/>
        <v>12000</v>
      </c>
      <c r="F152" s="80">
        <f t="shared" si="12"/>
        <v>0</v>
      </c>
    </row>
    <row r="153" spans="1:6" ht="19.5" customHeight="1" x14ac:dyDescent="0.2">
      <c r="A153" s="70" t="s">
        <v>93</v>
      </c>
      <c r="B153" s="74">
        <v>200</v>
      </c>
      <c r="C153" s="77" t="s">
        <v>547</v>
      </c>
      <c r="D153" s="79">
        <f t="shared" si="11"/>
        <v>12000</v>
      </c>
      <c r="E153" s="79">
        <f t="shared" si="11"/>
        <v>12000</v>
      </c>
      <c r="F153" s="80">
        <f t="shared" si="12"/>
        <v>0</v>
      </c>
    </row>
    <row r="154" spans="1:6" ht="19.5" customHeight="1" x14ac:dyDescent="0.2">
      <c r="A154" s="70" t="s">
        <v>98</v>
      </c>
      <c r="B154" s="74">
        <v>200</v>
      </c>
      <c r="C154" s="77" t="s">
        <v>548</v>
      </c>
      <c r="D154" s="79">
        <v>12000</v>
      </c>
      <c r="E154" s="79">
        <v>12000</v>
      </c>
      <c r="F154" s="80">
        <f t="shared" si="12"/>
        <v>0</v>
      </c>
    </row>
    <row r="155" spans="1:6" ht="19.5" customHeight="1" x14ac:dyDescent="0.2">
      <c r="A155" s="70" t="s">
        <v>249</v>
      </c>
      <c r="B155" s="150">
        <v>200</v>
      </c>
      <c r="C155" s="150" t="s">
        <v>763</v>
      </c>
      <c r="D155" s="151">
        <v>1129150</v>
      </c>
      <c r="E155" s="151">
        <v>1129071.3</v>
      </c>
      <c r="F155" s="80">
        <f t="shared" si="12"/>
        <v>78.699999999953434</v>
      </c>
    </row>
    <row r="156" spans="1:6" ht="19.5" customHeight="1" x14ac:dyDescent="0.2">
      <c r="A156" s="70" t="s">
        <v>250</v>
      </c>
      <c r="B156" s="74">
        <v>200</v>
      </c>
      <c r="C156" s="77" t="s">
        <v>576</v>
      </c>
      <c r="D156" s="79">
        <f>D157+D169+D180+D175+D186+D164</f>
        <v>1129150</v>
      </c>
      <c r="E156" s="136">
        <f>E157+E169+E180+E175+E186+E164</f>
        <v>1129071.3</v>
      </c>
      <c r="F156" s="80">
        <f>D156-E156</f>
        <v>78.699999999953434</v>
      </c>
    </row>
    <row r="157" spans="1:6" ht="66.75" customHeight="1" x14ac:dyDescent="0.2">
      <c r="A157" s="70" t="s">
        <v>685</v>
      </c>
      <c r="B157" s="74">
        <v>200</v>
      </c>
      <c r="C157" s="124" t="s">
        <v>690</v>
      </c>
      <c r="D157" s="79">
        <f t="shared" ref="D157:F162" si="13">D158</f>
        <v>385000</v>
      </c>
      <c r="E157" s="79">
        <f t="shared" si="13"/>
        <v>384921.3</v>
      </c>
      <c r="F157" s="103">
        <f t="shared" si="13"/>
        <v>78.700000000011642</v>
      </c>
    </row>
    <row r="158" spans="1:6" ht="22.5" hidden="1" customHeight="1" x14ac:dyDescent="0.2">
      <c r="A158" s="83" t="s">
        <v>128</v>
      </c>
      <c r="B158" s="84">
        <v>200</v>
      </c>
      <c r="C158" s="77" t="s">
        <v>577</v>
      </c>
      <c r="D158" s="79">
        <f t="shared" si="13"/>
        <v>385000</v>
      </c>
      <c r="E158" s="79">
        <f t="shared" si="13"/>
        <v>384921.3</v>
      </c>
      <c r="F158" s="103">
        <f t="shared" si="13"/>
        <v>78.700000000011642</v>
      </c>
    </row>
    <row r="159" spans="1:6" ht="23.25" hidden="1" customHeight="1" x14ac:dyDescent="0.2">
      <c r="A159" s="70" t="s">
        <v>129</v>
      </c>
      <c r="B159" s="74">
        <v>200</v>
      </c>
      <c r="C159" s="77" t="s">
        <v>578</v>
      </c>
      <c r="D159" s="79">
        <f t="shared" si="13"/>
        <v>385000</v>
      </c>
      <c r="E159" s="79">
        <f t="shared" si="13"/>
        <v>384921.3</v>
      </c>
      <c r="F159" s="103">
        <f t="shared" si="13"/>
        <v>78.700000000011642</v>
      </c>
    </row>
    <row r="160" spans="1:6" ht="30" customHeight="1" x14ac:dyDescent="0.2">
      <c r="A160" s="70" t="s">
        <v>227</v>
      </c>
      <c r="B160" s="74">
        <v>200</v>
      </c>
      <c r="C160" s="124" t="s">
        <v>689</v>
      </c>
      <c r="D160" s="79">
        <f t="shared" si="13"/>
        <v>385000</v>
      </c>
      <c r="E160" s="79">
        <f t="shared" si="13"/>
        <v>384921.3</v>
      </c>
      <c r="F160" s="103">
        <f t="shared" si="13"/>
        <v>78.700000000011642</v>
      </c>
    </row>
    <row r="161" spans="1:6" ht="18" customHeight="1" x14ac:dyDescent="0.2">
      <c r="A161" s="70" t="s">
        <v>86</v>
      </c>
      <c r="B161" s="74">
        <v>200</v>
      </c>
      <c r="C161" s="124" t="s">
        <v>688</v>
      </c>
      <c r="D161" s="79">
        <f t="shared" si="13"/>
        <v>385000</v>
      </c>
      <c r="E161" s="79">
        <f t="shared" si="13"/>
        <v>384921.3</v>
      </c>
      <c r="F161" s="103">
        <f t="shared" si="13"/>
        <v>78.700000000011642</v>
      </c>
    </row>
    <row r="162" spans="1:6" ht="18" customHeight="1" x14ac:dyDescent="0.2">
      <c r="A162" s="70" t="s">
        <v>93</v>
      </c>
      <c r="B162" s="74">
        <v>200</v>
      </c>
      <c r="C162" s="124" t="s">
        <v>687</v>
      </c>
      <c r="D162" s="79">
        <f t="shared" si="13"/>
        <v>385000</v>
      </c>
      <c r="E162" s="79">
        <f t="shared" si="13"/>
        <v>384921.3</v>
      </c>
      <c r="F162" s="103">
        <f t="shared" si="13"/>
        <v>78.700000000011642</v>
      </c>
    </row>
    <row r="163" spans="1:6" ht="18" customHeight="1" x14ac:dyDescent="0.2">
      <c r="A163" s="70" t="s">
        <v>98</v>
      </c>
      <c r="B163" s="74">
        <v>200</v>
      </c>
      <c r="C163" s="124" t="s">
        <v>686</v>
      </c>
      <c r="D163" s="79">
        <v>385000</v>
      </c>
      <c r="E163" s="103">
        <v>384921.3</v>
      </c>
      <c r="F163" s="103">
        <f>D163-E163</f>
        <v>78.700000000011642</v>
      </c>
    </row>
    <row r="164" spans="1:6" ht="79.5" customHeight="1" x14ac:dyDescent="0.2">
      <c r="A164" s="70" t="s">
        <v>700</v>
      </c>
      <c r="B164" s="134">
        <v>200</v>
      </c>
      <c r="C164" s="134" t="s">
        <v>597</v>
      </c>
      <c r="D164" s="135">
        <f t="shared" ref="D164:E167" si="14">D165</f>
        <v>714150</v>
      </c>
      <c r="E164" s="136">
        <f t="shared" si="14"/>
        <v>714150</v>
      </c>
      <c r="F164" s="141">
        <f t="shared" ref="F164:F168" si="15">D164-E164</f>
        <v>0</v>
      </c>
    </row>
    <row r="165" spans="1:6" ht="27.75" customHeight="1" x14ac:dyDescent="0.2">
      <c r="A165" s="70" t="s">
        <v>227</v>
      </c>
      <c r="B165" s="134">
        <v>200</v>
      </c>
      <c r="C165" s="134" t="s">
        <v>598</v>
      </c>
      <c r="D165" s="135">
        <f t="shared" si="14"/>
        <v>714150</v>
      </c>
      <c r="E165" s="136">
        <f t="shared" si="14"/>
        <v>714150</v>
      </c>
      <c r="F165" s="141">
        <f t="shared" si="15"/>
        <v>0</v>
      </c>
    </row>
    <row r="166" spans="1:6" ht="18" customHeight="1" x14ac:dyDescent="0.2">
      <c r="A166" s="70" t="s">
        <v>86</v>
      </c>
      <c r="B166" s="134">
        <v>200</v>
      </c>
      <c r="C166" s="134" t="s">
        <v>599</v>
      </c>
      <c r="D166" s="135">
        <f t="shared" si="14"/>
        <v>714150</v>
      </c>
      <c r="E166" s="136">
        <f t="shared" si="14"/>
        <v>714150</v>
      </c>
      <c r="F166" s="141">
        <f t="shared" si="15"/>
        <v>0</v>
      </c>
    </row>
    <row r="167" spans="1:6" ht="18" customHeight="1" x14ac:dyDescent="0.2">
      <c r="A167" s="70" t="s">
        <v>93</v>
      </c>
      <c r="B167" s="134">
        <v>200</v>
      </c>
      <c r="C167" s="134" t="s">
        <v>600</v>
      </c>
      <c r="D167" s="135">
        <f t="shared" si="14"/>
        <v>714150</v>
      </c>
      <c r="E167" s="136">
        <f t="shared" si="14"/>
        <v>714150</v>
      </c>
      <c r="F167" s="141">
        <f t="shared" si="15"/>
        <v>0</v>
      </c>
    </row>
    <row r="168" spans="1:6" ht="18" customHeight="1" x14ac:dyDescent="0.2">
      <c r="A168" s="137" t="s">
        <v>98</v>
      </c>
      <c r="B168" s="134">
        <v>200</v>
      </c>
      <c r="C168" s="134" t="s">
        <v>601</v>
      </c>
      <c r="D168" s="135">
        <v>714150</v>
      </c>
      <c r="E168" s="135">
        <v>714150</v>
      </c>
      <c r="F168" s="141">
        <f t="shared" si="15"/>
        <v>0</v>
      </c>
    </row>
    <row r="169" spans="1:6" ht="53.25" customHeight="1" x14ac:dyDescent="0.2">
      <c r="A169" s="137" t="s">
        <v>705</v>
      </c>
      <c r="B169" s="74">
        <v>200</v>
      </c>
      <c r="C169" s="77" t="s">
        <v>579</v>
      </c>
      <c r="D169" s="79">
        <f t="shared" ref="D169:F173" si="16">D170</f>
        <v>5000</v>
      </c>
      <c r="E169" s="79">
        <f t="shared" si="16"/>
        <v>5000</v>
      </c>
      <c r="F169" s="103" t="str">
        <f t="shared" si="16"/>
        <v>-</v>
      </c>
    </row>
    <row r="170" spans="1:6" ht="16.5" hidden="1" customHeight="1" x14ac:dyDescent="0.2">
      <c r="A170" s="70" t="s">
        <v>131</v>
      </c>
      <c r="B170" s="74">
        <v>200</v>
      </c>
      <c r="C170" s="77" t="s">
        <v>580</v>
      </c>
      <c r="D170" s="79">
        <f t="shared" si="16"/>
        <v>5000</v>
      </c>
      <c r="E170" s="79">
        <f t="shared" si="16"/>
        <v>5000</v>
      </c>
      <c r="F170" s="103" t="str">
        <f t="shared" si="16"/>
        <v>-</v>
      </c>
    </row>
    <row r="171" spans="1:6" ht="16.5" hidden="1" customHeight="1" x14ac:dyDescent="0.2">
      <c r="A171" s="70" t="s">
        <v>132</v>
      </c>
      <c r="B171" s="74">
        <v>200</v>
      </c>
      <c r="C171" s="77" t="s">
        <v>581</v>
      </c>
      <c r="D171" s="79">
        <f t="shared" si="16"/>
        <v>5000</v>
      </c>
      <c r="E171" s="79">
        <f t="shared" si="16"/>
        <v>5000</v>
      </c>
      <c r="F171" s="103" t="str">
        <f t="shared" si="16"/>
        <v>-</v>
      </c>
    </row>
    <row r="172" spans="1:6" ht="15.75" customHeight="1" x14ac:dyDescent="0.2">
      <c r="A172" s="70" t="s">
        <v>677</v>
      </c>
      <c r="B172" s="74">
        <v>200</v>
      </c>
      <c r="C172" s="102" t="s">
        <v>678</v>
      </c>
      <c r="D172" s="79">
        <f t="shared" si="16"/>
        <v>5000</v>
      </c>
      <c r="E172" s="79">
        <f t="shared" si="16"/>
        <v>5000</v>
      </c>
      <c r="F172" s="103" t="str">
        <f t="shared" si="16"/>
        <v>-</v>
      </c>
    </row>
    <row r="173" spans="1:6" ht="15.75" customHeight="1" x14ac:dyDescent="0.2">
      <c r="A173" s="70" t="s">
        <v>86</v>
      </c>
      <c r="B173" s="74">
        <v>200</v>
      </c>
      <c r="C173" s="102" t="s">
        <v>679</v>
      </c>
      <c r="D173" s="79">
        <f t="shared" si="16"/>
        <v>5000</v>
      </c>
      <c r="E173" s="79">
        <f t="shared" si="16"/>
        <v>5000</v>
      </c>
      <c r="F173" s="103" t="str">
        <f t="shared" si="16"/>
        <v>-</v>
      </c>
    </row>
    <row r="174" spans="1:6" ht="15.75" customHeight="1" x14ac:dyDescent="0.2">
      <c r="A174" s="70" t="s">
        <v>99</v>
      </c>
      <c r="B174" s="74">
        <v>200</v>
      </c>
      <c r="C174" s="102" t="s">
        <v>680</v>
      </c>
      <c r="D174" s="79">
        <v>5000</v>
      </c>
      <c r="E174" s="103">
        <v>5000</v>
      </c>
      <c r="F174" s="133" t="s">
        <v>75</v>
      </c>
    </row>
    <row r="175" spans="1:6" ht="90" hidden="1" customHeight="1" x14ac:dyDescent="0.2">
      <c r="A175" s="70" t="s">
        <v>596</v>
      </c>
      <c r="B175" s="74">
        <v>200</v>
      </c>
      <c r="C175" s="77" t="s">
        <v>597</v>
      </c>
      <c r="D175" s="79"/>
      <c r="E175" s="79"/>
      <c r="F175" s="79"/>
    </row>
    <row r="176" spans="1:6" ht="28.5" hidden="1" customHeight="1" x14ac:dyDescent="0.2">
      <c r="A176" s="70" t="s">
        <v>227</v>
      </c>
      <c r="B176" s="74">
        <v>200</v>
      </c>
      <c r="C176" s="77" t="s">
        <v>598</v>
      </c>
      <c r="D176" s="79"/>
      <c r="E176" s="79"/>
      <c r="F176" s="79"/>
    </row>
    <row r="177" spans="1:6" ht="13.5" hidden="1" customHeight="1" x14ac:dyDescent="0.2">
      <c r="A177" s="70" t="s">
        <v>86</v>
      </c>
      <c r="B177" s="74">
        <v>200</v>
      </c>
      <c r="C177" s="77" t="s">
        <v>599</v>
      </c>
      <c r="D177" s="79"/>
      <c r="E177" s="79"/>
      <c r="F177" s="79"/>
    </row>
    <row r="178" spans="1:6" ht="14.25" hidden="1" customHeight="1" x14ac:dyDescent="0.2">
      <c r="A178" s="70" t="s">
        <v>93</v>
      </c>
      <c r="B178" s="74">
        <v>200</v>
      </c>
      <c r="C178" s="77" t="s">
        <v>600</v>
      </c>
      <c r="D178" s="79"/>
      <c r="E178" s="79"/>
      <c r="F178" s="79"/>
    </row>
    <row r="179" spans="1:6" ht="14.25" hidden="1" customHeight="1" x14ac:dyDescent="0.2">
      <c r="A179" s="70" t="s">
        <v>98</v>
      </c>
      <c r="B179" s="74">
        <v>200</v>
      </c>
      <c r="C179" s="77" t="s">
        <v>601</v>
      </c>
      <c r="D179" s="79"/>
      <c r="E179" s="79"/>
      <c r="F179" s="79"/>
    </row>
    <row r="180" spans="1:6" ht="39" hidden="1" customHeight="1" x14ac:dyDescent="0.2">
      <c r="A180" s="70" t="s">
        <v>633</v>
      </c>
      <c r="B180" s="74">
        <v>200</v>
      </c>
      <c r="C180" s="77" t="s">
        <v>582</v>
      </c>
      <c r="D180" s="79"/>
      <c r="E180" s="79"/>
      <c r="F180" s="79"/>
    </row>
    <row r="181" spans="1:6" ht="21" hidden="1" customHeight="1" x14ac:dyDescent="0.2">
      <c r="A181" s="83" t="s">
        <v>128</v>
      </c>
      <c r="B181" s="74">
        <v>200</v>
      </c>
      <c r="C181" s="77" t="s">
        <v>590</v>
      </c>
      <c r="D181" s="79"/>
      <c r="E181" s="79"/>
      <c r="F181" s="79"/>
    </row>
    <row r="182" spans="1:6" ht="23.25" hidden="1" customHeight="1" x14ac:dyDescent="0.2">
      <c r="A182" s="70" t="s">
        <v>129</v>
      </c>
      <c r="B182" s="74">
        <v>200</v>
      </c>
      <c r="C182" s="77" t="s">
        <v>591</v>
      </c>
      <c r="D182" s="79"/>
      <c r="E182" s="79"/>
      <c r="F182" s="79"/>
    </row>
    <row r="183" spans="1:6" ht="27" hidden="1" customHeight="1" x14ac:dyDescent="0.2">
      <c r="A183" s="70" t="s">
        <v>227</v>
      </c>
      <c r="B183" s="74">
        <v>200</v>
      </c>
      <c r="C183" s="77" t="s">
        <v>604</v>
      </c>
      <c r="D183" s="79"/>
      <c r="E183" s="79"/>
      <c r="F183" s="79"/>
    </row>
    <row r="184" spans="1:6" ht="16.5" hidden="1" customHeight="1" x14ac:dyDescent="0.2">
      <c r="A184" s="70" t="s">
        <v>86</v>
      </c>
      <c r="B184" s="74">
        <v>200</v>
      </c>
      <c r="C184" s="77" t="s">
        <v>603</v>
      </c>
      <c r="D184" s="79"/>
      <c r="E184" s="79"/>
      <c r="F184" s="79"/>
    </row>
    <row r="185" spans="1:6" ht="16.5" hidden="1" customHeight="1" x14ac:dyDescent="0.2">
      <c r="A185" s="70" t="s">
        <v>99</v>
      </c>
      <c r="B185" s="74">
        <v>200</v>
      </c>
      <c r="C185" s="77" t="s">
        <v>602</v>
      </c>
      <c r="D185" s="79"/>
      <c r="E185" s="79"/>
      <c r="F185" s="79"/>
    </row>
    <row r="186" spans="1:6" ht="40.5" customHeight="1" x14ac:dyDescent="0.2">
      <c r="A186" s="137" t="s">
        <v>701</v>
      </c>
      <c r="B186" s="74">
        <v>200</v>
      </c>
      <c r="C186" s="132" t="s">
        <v>582</v>
      </c>
      <c r="D186" s="79">
        <f t="shared" ref="D186:E188" si="17">D187</f>
        <v>25000</v>
      </c>
      <c r="E186" s="133">
        <f t="shared" si="17"/>
        <v>25000</v>
      </c>
      <c r="F186" s="133" t="s">
        <v>75</v>
      </c>
    </row>
    <row r="187" spans="1:6" ht="15.75" customHeight="1" x14ac:dyDescent="0.2">
      <c r="A187" s="70" t="s">
        <v>694</v>
      </c>
      <c r="B187" s="74">
        <v>200</v>
      </c>
      <c r="C187" s="132" t="s">
        <v>693</v>
      </c>
      <c r="D187" s="79">
        <f t="shared" si="17"/>
        <v>25000</v>
      </c>
      <c r="E187" s="133">
        <f t="shared" si="17"/>
        <v>25000</v>
      </c>
      <c r="F187" s="133" t="s">
        <v>75</v>
      </c>
    </row>
    <row r="188" spans="1:6" ht="19.5" customHeight="1" x14ac:dyDescent="0.2">
      <c r="A188" s="70" t="s">
        <v>86</v>
      </c>
      <c r="B188" s="74">
        <v>200</v>
      </c>
      <c r="C188" s="132" t="s">
        <v>695</v>
      </c>
      <c r="D188" s="79">
        <f t="shared" si="17"/>
        <v>25000</v>
      </c>
      <c r="E188" s="133">
        <f t="shared" si="17"/>
        <v>25000</v>
      </c>
      <c r="F188" s="133" t="s">
        <v>75</v>
      </c>
    </row>
    <row r="189" spans="1:6" ht="19.5" customHeight="1" x14ac:dyDescent="0.2">
      <c r="A189" s="70" t="s">
        <v>99</v>
      </c>
      <c r="B189" s="74">
        <v>200</v>
      </c>
      <c r="C189" s="132" t="s">
        <v>696</v>
      </c>
      <c r="D189" s="79">
        <v>25000</v>
      </c>
      <c r="E189" s="79">
        <v>25000</v>
      </c>
      <c r="F189" s="133" t="s">
        <v>75</v>
      </c>
    </row>
    <row r="190" spans="1:6" ht="18" customHeight="1" x14ac:dyDescent="0.2">
      <c r="A190" s="78" t="s">
        <v>108</v>
      </c>
      <c r="B190" s="74">
        <v>200</v>
      </c>
      <c r="C190" s="77" t="s">
        <v>109</v>
      </c>
      <c r="D190" s="79">
        <f t="shared" ref="D190:E194" si="18">D191</f>
        <v>164700</v>
      </c>
      <c r="E190" s="79">
        <f t="shared" si="18"/>
        <v>164700</v>
      </c>
      <c r="F190" s="80">
        <f>D190-E190</f>
        <v>0</v>
      </c>
    </row>
    <row r="191" spans="1:6" ht="15.75" customHeight="1" x14ac:dyDescent="0.2">
      <c r="A191" s="70" t="s">
        <v>287</v>
      </c>
      <c r="B191" s="74">
        <v>200</v>
      </c>
      <c r="C191" s="77" t="s">
        <v>110</v>
      </c>
      <c r="D191" s="79">
        <f t="shared" si="18"/>
        <v>164700</v>
      </c>
      <c r="E191" s="79">
        <f t="shared" si="18"/>
        <v>164700</v>
      </c>
      <c r="F191" s="80">
        <f t="shared" ref="F191:F210" si="19">D191-E191</f>
        <v>0</v>
      </c>
    </row>
    <row r="192" spans="1:6" ht="16.5" hidden="1" customHeight="1" x14ac:dyDescent="0.2">
      <c r="A192" s="70" t="s">
        <v>249</v>
      </c>
      <c r="B192" s="74">
        <v>200</v>
      </c>
      <c r="C192" s="77" t="s">
        <v>288</v>
      </c>
      <c r="D192" s="79">
        <f>D194</f>
        <v>164700</v>
      </c>
      <c r="E192" s="79">
        <f>E194</f>
        <v>164700</v>
      </c>
      <c r="F192" s="80">
        <f t="shared" si="19"/>
        <v>0</v>
      </c>
    </row>
    <row r="193" spans="1:6" ht="16.5" customHeight="1" x14ac:dyDescent="0.2">
      <c r="A193" s="70" t="s">
        <v>249</v>
      </c>
      <c r="B193" s="150">
        <v>200</v>
      </c>
      <c r="C193" s="150" t="s">
        <v>288</v>
      </c>
      <c r="D193" s="151">
        <v>164700</v>
      </c>
      <c r="E193" s="151">
        <v>164700</v>
      </c>
      <c r="F193" s="80">
        <v>0</v>
      </c>
    </row>
    <row r="194" spans="1:6" ht="15.75" customHeight="1" x14ac:dyDescent="0.2">
      <c r="A194" s="70" t="s">
        <v>250</v>
      </c>
      <c r="B194" s="74">
        <v>200</v>
      </c>
      <c r="C194" s="77" t="s">
        <v>289</v>
      </c>
      <c r="D194" s="79">
        <f t="shared" si="18"/>
        <v>164700</v>
      </c>
      <c r="E194" s="79">
        <f t="shared" si="18"/>
        <v>164700</v>
      </c>
      <c r="F194" s="80">
        <f t="shared" si="19"/>
        <v>0</v>
      </c>
    </row>
    <row r="195" spans="1:6" ht="51.75" customHeight="1" x14ac:dyDescent="0.2">
      <c r="A195" s="138" t="s">
        <v>706</v>
      </c>
      <c r="B195" s="74">
        <v>200</v>
      </c>
      <c r="C195" s="77" t="s">
        <v>290</v>
      </c>
      <c r="D195" s="79">
        <f>SUM(D209+D198)</f>
        <v>164700</v>
      </c>
      <c r="E195" s="79">
        <f>SUM(E199+E209)</f>
        <v>164700</v>
      </c>
      <c r="F195" s="80">
        <f t="shared" si="19"/>
        <v>0</v>
      </c>
    </row>
    <row r="196" spans="1:6" ht="54.75" hidden="1" customHeight="1" x14ac:dyDescent="0.2">
      <c r="A196" s="83" t="s">
        <v>207</v>
      </c>
      <c r="B196" s="84">
        <v>200</v>
      </c>
      <c r="C196" s="77" t="s">
        <v>291</v>
      </c>
      <c r="D196" s="79">
        <f t="shared" ref="D196:E199" si="20">D197</f>
        <v>159700</v>
      </c>
      <c r="E196" s="79">
        <f t="shared" si="20"/>
        <v>159700</v>
      </c>
      <c r="F196" s="80">
        <f t="shared" si="19"/>
        <v>0</v>
      </c>
    </row>
    <row r="197" spans="1:6" ht="23.25" hidden="1" customHeight="1" x14ac:dyDescent="0.2">
      <c r="A197" s="70" t="s">
        <v>153</v>
      </c>
      <c r="B197" s="74">
        <v>200</v>
      </c>
      <c r="C197" s="77" t="s">
        <v>292</v>
      </c>
      <c r="D197" s="79">
        <f t="shared" si="20"/>
        <v>159700</v>
      </c>
      <c r="E197" s="79">
        <f t="shared" si="20"/>
        <v>159700</v>
      </c>
      <c r="F197" s="80">
        <f t="shared" si="19"/>
        <v>0</v>
      </c>
    </row>
    <row r="198" spans="1:6" ht="28.5" customHeight="1" x14ac:dyDescent="0.2">
      <c r="A198" s="70" t="s">
        <v>208</v>
      </c>
      <c r="B198" s="74">
        <v>200</v>
      </c>
      <c r="C198" s="77" t="s">
        <v>293</v>
      </c>
      <c r="D198" s="79">
        <f t="shared" si="20"/>
        <v>159700</v>
      </c>
      <c r="E198" s="79">
        <f t="shared" si="20"/>
        <v>159700</v>
      </c>
      <c r="F198" s="80">
        <f t="shared" si="19"/>
        <v>0</v>
      </c>
    </row>
    <row r="199" spans="1:6" ht="15" customHeight="1" x14ac:dyDescent="0.2">
      <c r="A199" s="70" t="s">
        <v>86</v>
      </c>
      <c r="B199" s="74">
        <v>200</v>
      </c>
      <c r="C199" s="77" t="s">
        <v>294</v>
      </c>
      <c r="D199" s="79">
        <f t="shared" si="20"/>
        <v>159700</v>
      </c>
      <c r="E199" s="79">
        <f t="shared" si="20"/>
        <v>159700</v>
      </c>
      <c r="F199" s="80">
        <f t="shared" si="19"/>
        <v>0</v>
      </c>
    </row>
    <row r="200" spans="1:6" ht="18.75" customHeight="1" x14ac:dyDescent="0.2">
      <c r="A200" s="70" t="s">
        <v>87</v>
      </c>
      <c r="B200" s="74">
        <v>200</v>
      </c>
      <c r="C200" s="105" t="s">
        <v>295</v>
      </c>
      <c r="D200" s="79">
        <f>SUM(D202+D201)</f>
        <v>159700</v>
      </c>
      <c r="E200" s="125">
        <f>E201+E202</f>
        <v>159700</v>
      </c>
      <c r="F200" s="80">
        <f t="shared" si="19"/>
        <v>0</v>
      </c>
    </row>
    <row r="201" spans="1:6" ht="18.75" customHeight="1" x14ac:dyDescent="0.2">
      <c r="A201" s="70" t="s">
        <v>88</v>
      </c>
      <c r="B201" s="74">
        <v>200</v>
      </c>
      <c r="C201" s="77" t="s">
        <v>296</v>
      </c>
      <c r="D201" s="79">
        <v>123286.53</v>
      </c>
      <c r="E201" s="79">
        <v>123286.53</v>
      </c>
      <c r="F201" s="80">
        <f t="shared" si="19"/>
        <v>0</v>
      </c>
    </row>
    <row r="202" spans="1:6" ht="20.25" customHeight="1" x14ac:dyDescent="0.2">
      <c r="A202" s="70" t="s">
        <v>90</v>
      </c>
      <c r="B202" s="74">
        <v>200</v>
      </c>
      <c r="C202" s="77" t="s">
        <v>297</v>
      </c>
      <c r="D202" s="79">
        <v>36413.47</v>
      </c>
      <c r="E202" s="103">
        <v>36413.47</v>
      </c>
      <c r="F202" s="80">
        <f t="shared" si="19"/>
        <v>0</v>
      </c>
    </row>
    <row r="203" spans="1:6" ht="22.5" hidden="1" customHeight="1" x14ac:dyDescent="0.2">
      <c r="A203" s="83" t="s">
        <v>128</v>
      </c>
      <c r="B203" s="74">
        <v>200</v>
      </c>
      <c r="C203" s="77" t="s">
        <v>298</v>
      </c>
      <c r="D203" s="79">
        <f>D204</f>
        <v>0</v>
      </c>
      <c r="E203" s="79" t="s">
        <v>75</v>
      </c>
      <c r="F203" s="80" t="e">
        <f t="shared" si="19"/>
        <v>#VALUE!</v>
      </c>
    </row>
    <row r="204" spans="1:6" ht="21" hidden="1" customHeight="1" x14ac:dyDescent="0.2">
      <c r="A204" s="70" t="s">
        <v>129</v>
      </c>
      <c r="B204" s="74">
        <v>200</v>
      </c>
      <c r="C204" s="77" t="s">
        <v>303</v>
      </c>
      <c r="D204" s="79">
        <f>D205</f>
        <v>0</v>
      </c>
      <c r="E204" s="79" t="s">
        <v>75</v>
      </c>
      <c r="F204" s="80" t="e">
        <f t="shared" si="19"/>
        <v>#VALUE!</v>
      </c>
    </row>
    <row r="205" spans="1:6" ht="26.25" hidden="1" customHeight="1" x14ac:dyDescent="0.2">
      <c r="A205" s="70" t="s">
        <v>227</v>
      </c>
      <c r="B205" s="74">
        <v>200</v>
      </c>
      <c r="C205" s="77" t="s">
        <v>304</v>
      </c>
      <c r="D205" s="79"/>
      <c r="E205" s="79"/>
      <c r="F205" s="80">
        <f t="shared" si="19"/>
        <v>0</v>
      </c>
    </row>
    <row r="206" spans="1:6" ht="18" hidden="1" customHeight="1" x14ac:dyDescent="0.2">
      <c r="A206" s="70" t="s">
        <v>100</v>
      </c>
      <c r="B206" s="74">
        <v>200</v>
      </c>
      <c r="C206" s="77" t="s">
        <v>305</v>
      </c>
      <c r="D206" s="79"/>
      <c r="E206" s="79"/>
      <c r="F206" s="80">
        <f t="shared" si="19"/>
        <v>0</v>
      </c>
    </row>
    <row r="207" spans="1:6" ht="18" hidden="1" customHeight="1" x14ac:dyDescent="0.2">
      <c r="A207" s="70" t="s">
        <v>101</v>
      </c>
      <c r="B207" s="74">
        <v>200</v>
      </c>
      <c r="C207" s="77" t="s">
        <v>306</v>
      </c>
      <c r="D207" s="79"/>
      <c r="E207" s="103"/>
      <c r="F207" s="80">
        <f t="shared" si="19"/>
        <v>0</v>
      </c>
    </row>
    <row r="208" spans="1:6" ht="32.25" customHeight="1" x14ac:dyDescent="0.2">
      <c r="A208" s="70" t="s">
        <v>227</v>
      </c>
      <c r="B208" s="146">
        <v>200</v>
      </c>
      <c r="C208" s="146" t="s">
        <v>304</v>
      </c>
      <c r="D208" s="147">
        <f>SUM(D209)</f>
        <v>5000</v>
      </c>
      <c r="E208" s="147">
        <f t="shared" ref="E208:F208" si="21">SUM(E209)</f>
        <v>5000</v>
      </c>
      <c r="F208" s="147">
        <f t="shared" si="21"/>
        <v>0</v>
      </c>
    </row>
    <row r="209" spans="1:6" ht="18" customHeight="1" x14ac:dyDescent="0.2">
      <c r="A209" s="70" t="s">
        <v>100</v>
      </c>
      <c r="B209" s="146">
        <v>200</v>
      </c>
      <c r="C209" s="146" t="s">
        <v>305</v>
      </c>
      <c r="D209" s="147">
        <f>SUM(D210)</f>
        <v>5000</v>
      </c>
      <c r="E209" s="147">
        <f t="shared" ref="E209:F209" si="22">SUM(E210)</f>
        <v>5000</v>
      </c>
      <c r="F209" s="147">
        <f t="shared" si="22"/>
        <v>0</v>
      </c>
    </row>
    <row r="210" spans="1:6" ht="18" customHeight="1" x14ac:dyDescent="0.2">
      <c r="A210" s="70" t="s">
        <v>101</v>
      </c>
      <c r="B210" s="144">
        <v>200</v>
      </c>
      <c r="C210" s="144" t="s">
        <v>306</v>
      </c>
      <c r="D210" s="145">
        <v>5000</v>
      </c>
      <c r="E210" s="145">
        <v>5000</v>
      </c>
      <c r="F210" s="80">
        <f t="shared" si="19"/>
        <v>0</v>
      </c>
    </row>
    <row r="211" spans="1:6" ht="27" customHeight="1" x14ac:dyDescent="0.2">
      <c r="A211" s="78" t="s">
        <v>111</v>
      </c>
      <c r="B211" s="74">
        <v>200</v>
      </c>
      <c r="C211" s="77" t="s">
        <v>112</v>
      </c>
      <c r="D211" s="79">
        <f>D213</f>
        <v>135400</v>
      </c>
      <c r="E211" s="79">
        <f>E213</f>
        <v>113783.59</v>
      </c>
      <c r="F211" s="80">
        <f>D211-E211</f>
        <v>21616.410000000003</v>
      </c>
    </row>
    <row r="212" spans="1:6" ht="53.25" customHeight="1" x14ac:dyDescent="0.2">
      <c r="A212" s="154" t="s">
        <v>764</v>
      </c>
      <c r="B212" s="157">
        <v>200</v>
      </c>
      <c r="C212" s="157" t="s">
        <v>307</v>
      </c>
      <c r="D212" s="158">
        <v>135400</v>
      </c>
      <c r="E212" s="158" t="s">
        <v>778</v>
      </c>
      <c r="F212" s="80" t="s">
        <v>779</v>
      </c>
    </row>
    <row r="213" spans="1:6" ht="0.75" customHeight="1" x14ac:dyDescent="0.2">
      <c r="A213" s="70" t="s">
        <v>308</v>
      </c>
      <c r="B213" s="74">
        <v>200</v>
      </c>
      <c r="C213" s="150" t="s">
        <v>309</v>
      </c>
      <c r="D213" s="79">
        <f>D215+D225+D240+D247</f>
        <v>135400</v>
      </c>
      <c r="E213" s="79">
        <f>E225+E215</f>
        <v>113783.59</v>
      </c>
      <c r="F213" s="80">
        <f t="shared" ref="F213:F222" si="23">D213-E213</f>
        <v>21616.410000000003</v>
      </c>
    </row>
    <row r="214" spans="1:6" ht="12" hidden="1" customHeight="1" x14ac:dyDescent="0.2">
      <c r="A214" s="70" t="s">
        <v>308</v>
      </c>
      <c r="B214" s="150">
        <v>200</v>
      </c>
      <c r="C214" s="77" t="s">
        <v>307</v>
      </c>
      <c r="D214" s="79">
        <f>D215+D225+D240</f>
        <v>135400</v>
      </c>
      <c r="E214" s="79">
        <f>E215+E225</f>
        <v>113783.59</v>
      </c>
      <c r="F214" s="80">
        <f t="shared" si="23"/>
        <v>21616.410000000003</v>
      </c>
    </row>
    <row r="215" spans="1:6" ht="16.5" hidden="1" customHeight="1" x14ac:dyDescent="0.2">
      <c r="A215" s="70" t="s">
        <v>308</v>
      </c>
      <c r="B215" s="74">
        <v>200</v>
      </c>
      <c r="C215" s="77" t="s">
        <v>309</v>
      </c>
      <c r="D215" s="79">
        <f>D217</f>
        <v>31200</v>
      </c>
      <c r="E215" s="79">
        <f>E217</f>
        <v>28572.91</v>
      </c>
      <c r="F215" s="80">
        <f t="shared" si="23"/>
        <v>2627.09</v>
      </c>
    </row>
    <row r="216" spans="1:6" ht="16.5" customHeight="1" x14ac:dyDescent="0.2">
      <c r="A216" s="70" t="s">
        <v>308</v>
      </c>
      <c r="B216" s="161">
        <v>200</v>
      </c>
      <c r="C216" s="161" t="s">
        <v>309</v>
      </c>
      <c r="D216" s="162">
        <v>31200</v>
      </c>
      <c r="E216" s="162">
        <v>28572.91</v>
      </c>
      <c r="F216" s="80">
        <v>2627.09</v>
      </c>
    </row>
    <row r="217" spans="1:6" ht="93.75" customHeight="1" x14ac:dyDescent="0.2">
      <c r="A217" s="70" t="s">
        <v>310</v>
      </c>
      <c r="B217" s="74">
        <v>200</v>
      </c>
      <c r="C217" s="77" t="s">
        <v>311</v>
      </c>
      <c r="D217" s="79">
        <f t="shared" ref="D217:E221" si="24">D218</f>
        <v>31200</v>
      </c>
      <c r="E217" s="79">
        <f t="shared" si="24"/>
        <v>28572.91</v>
      </c>
      <c r="F217" s="80">
        <f t="shared" si="23"/>
        <v>2627.09</v>
      </c>
    </row>
    <row r="218" spans="1:6" ht="22.5" hidden="1" customHeight="1" x14ac:dyDescent="0.2">
      <c r="A218" s="83" t="s">
        <v>128</v>
      </c>
      <c r="B218" s="74">
        <v>200</v>
      </c>
      <c r="C218" s="77" t="s">
        <v>312</v>
      </c>
      <c r="D218" s="79">
        <f t="shared" si="24"/>
        <v>31200</v>
      </c>
      <c r="E218" s="79">
        <f t="shared" si="24"/>
        <v>28572.91</v>
      </c>
      <c r="F218" s="80">
        <f t="shared" si="23"/>
        <v>2627.09</v>
      </c>
    </row>
    <row r="219" spans="1:6" ht="21.75" hidden="1" customHeight="1" x14ac:dyDescent="0.2">
      <c r="A219" s="70" t="s">
        <v>129</v>
      </c>
      <c r="B219" s="74">
        <v>200</v>
      </c>
      <c r="C219" s="77" t="s">
        <v>313</v>
      </c>
      <c r="D219" s="79">
        <f t="shared" si="24"/>
        <v>31200</v>
      </c>
      <c r="E219" s="79">
        <f t="shared" si="24"/>
        <v>28572.91</v>
      </c>
      <c r="F219" s="80">
        <f t="shared" si="23"/>
        <v>2627.09</v>
      </c>
    </row>
    <row r="220" spans="1:6" ht="30.75" customHeight="1" x14ac:dyDescent="0.2">
      <c r="A220" s="70" t="s">
        <v>227</v>
      </c>
      <c r="B220" s="74">
        <v>200</v>
      </c>
      <c r="C220" s="77" t="s">
        <v>314</v>
      </c>
      <c r="D220" s="79">
        <f t="shared" si="24"/>
        <v>31200</v>
      </c>
      <c r="E220" s="79">
        <f t="shared" si="24"/>
        <v>28572.91</v>
      </c>
      <c r="F220" s="80">
        <f t="shared" si="23"/>
        <v>2627.09</v>
      </c>
    </row>
    <row r="221" spans="1:6" ht="16.5" customHeight="1" x14ac:dyDescent="0.2">
      <c r="A221" s="70" t="s">
        <v>86</v>
      </c>
      <c r="B221" s="74">
        <v>200</v>
      </c>
      <c r="C221" s="77" t="s">
        <v>315</v>
      </c>
      <c r="D221" s="79">
        <f t="shared" si="24"/>
        <v>31200</v>
      </c>
      <c r="E221" s="79">
        <f t="shared" si="24"/>
        <v>28572.91</v>
      </c>
      <c r="F221" s="80">
        <f t="shared" si="23"/>
        <v>2627.09</v>
      </c>
    </row>
    <row r="222" spans="1:6" ht="15.75" customHeight="1" x14ac:dyDescent="0.2">
      <c r="A222" s="70" t="s">
        <v>93</v>
      </c>
      <c r="B222" s="74">
        <v>200</v>
      </c>
      <c r="C222" s="77" t="s">
        <v>316</v>
      </c>
      <c r="D222" s="79">
        <f>D223+D224</f>
        <v>31200</v>
      </c>
      <c r="E222" s="143">
        <f>E223+E224</f>
        <v>28572.91</v>
      </c>
      <c r="F222" s="80">
        <f t="shared" si="23"/>
        <v>2627.09</v>
      </c>
    </row>
    <row r="223" spans="1:6" ht="16.5" customHeight="1" x14ac:dyDescent="0.2">
      <c r="A223" s="70" t="s">
        <v>97</v>
      </c>
      <c r="B223" s="74">
        <v>200</v>
      </c>
      <c r="C223" s="77" t="s">
        <v>317</v>
      </c>
      <c r="D223" s="79">
        <v>20700</v>
      </c>
      <c r="E223" s="103">
        <v>20650</v>
      </c>
      <c r="F223" s="80">
        <f>D223-E223</f>
        <v>50</v>
      </c>
    </row>
    <row r="224" spans="1:6" ht="13.5" customHeight="1" x14ac:dyDescent="0.2">
      <c r="A224" s="70" t="s">
        <v>98</v>
      </c>
      <c r="B224" s="74">
        <v>200</v>
      </c>
      <c r="C224" s="77" t="s">
        <v>319</v>
      </c>
      <c r="D224" s="79">
        <v>10500</v>
      </c>
      <c r="E224" s="79">
        <v>7922.91</v>
      </c>
      <c r="F224" s="80">
        <f>D224-E224</f>
        <v>2577.09</v>
      </c>
    </row>
    <row r="225" spans="1:6" ht="19.5" customHeight="1" x14ac:dyDescent="0.2">
      <c r="A225" s="70" t="s">
        <v>320</v>
      </c>
      <c r="B225" s="74">
        <v>200</v>
      </c>
      <c r="C225" s="77" t="s">
        <v>321</v>
      </c>
      <c r="D225" s="79">
        <f>D226+D234</f>
        <v>90200</v>
      </c>
      <c r="E225" s="130">
        <f>E226+E234</f>
        <v>85210.68</v>
      </c>
      <c r="F225" s="80">
        <f>D225-E225</f>
        <v>4989.320000000007</v>
      </c>
    </row>
    <row r="226" spans="1:6" ht="114.75" customHeight="1" x14ac:dyDescent="0.2">
      <c r="A226" s="70" t="s">
        <v>322</v>
      </c>
      <c r="B226" s="74">
        <v>200</v>
      </c>
      <c r="C226" s="77" t="s">
        <v>323</v>
      </c>
      <c r="D226" s="79">
        <f t="shared" ref="D226:E230" si="25">D227</f>
        <v>6500</v>
      </c>
      <c r="E226" s="79">
        <f t="shared" si="25"/>
        <v>1510.68</v>
      </c>
      <c r="F226" s="80">
        <f t="shared" ref="F226:F231" si="26">D226-E226</f>
        <v>4989.32</v>
      </c>
    </row>
    <row r="227" spans="1:6" ht="22.5" hidden="1" customHeight="1" x14ac:dyDescent="0.2">
      <c r="A227" s="83" t="s">
        <v>128</v>
      </c>
      <c r="B227" s="74">
        <v>200</v>
      </c>
      <c r="C227" s="77" t="s">
        <v>324</v>
      </c>
      <c r="D227" s="79">
        <f t="shared" si="25"/>
        <v>6500</v>
      </c>
      <c r="E227" s="79">
        <f t="shared" si="25"/>
        <v>1510.68</v>
      </c>
      <c r="F227" s="80">
        <f t="shared" si="26"/>
        <v>4989.32</v>
      </c>
    </row>
    <row r="228" spans="1:6" ht="22.5" hidden="1" customHeight="1" x14ac:dyDescent="0.2">
      <c r="A228" s="70" t="s">
        <v>129</v>
      </c>
      <c r="B228" s="74">
        <v>200</v>
      </c>
      <c r="C228" s="77" t="s">
        <v>325</v>
      </c>
      <c r="D228" s="79">
        <f t="shared" si="25"/>
        <v>6500</v>
      </c>
      <c r="E228" s="79">
        <f t="shared" si="25"/>
        <v>1510.68</v>
      </c>
      <c r="F228" s="80">
        <f t="shared" si="26"/>
        <v>4989.32</v>
      </c>
    </row>
    <row r="229" spans="1:6" ht="27.75" customHeight="1" x14ac:dyDescent="0.2">
      <c r="A229" s="70" t="s">
        <v>227</v>
      </c>
      <c r="B229" s="74">
        <v>200</v>
      </c>
      <c r="C229" s="77" t="s">
        <v>326</v>
      </c>
      <c r="D229" s="79">
        <f t="shared" si="25"/>
        <v>6500</v>
      </c>
      <c r="E229" s="79">
        <f t="shared" si="25"/>
        <v>1510.68</v>
      </c>
      <c r="F229" s="80">
        <f t="shared" si="26"/>
        <v>4989.32</v>
      </c>
    </row>
    <row r="230" spans="1:6" ht="18" customHeight="1" x14ac:dyDescent="0.2">
      <c r="A230" s="70" t="s">
        <v>86</v>
      </c>
      <c r="B230" s="74">
        <v>200</v>
      </c>
      <c r="C230" s="77" t="s">
        <v>327</v>
      </c>
      <c r="D230" s="79">
        <f t="shared" si="25"/>
        <v>6500</v>
      </c>
      <c r="E230" s="79">
        <f t="shared" si="25"/>
        <v>1510.68</v>
      </c>
      <c r="F230" s="80">
        <f t="shared" si="26"/>
        <v>4989.32</v>
      </c>
    </row>
    <row r="231" spans="1:6" ht="18" customHeight="1" x14ac:dyDescent="0.2">
      <c r="A231" s="70" t="s">
        <v>93</v>
      </c>
      <c r="B231" s="74">
        <v>200</v>
      </c>
      <c r="C231" s="77" t="s">
        <v>328</v>
      </c>
      <c r="D231" s="79">
        <f>D232+D233</f>
        <v>6500</v>
      </c>
      <c r="E231" s="79">
        <f>E233</f>
        <v>1510.68</v>
      </c>
      <c r="F231" s="80">
        <f t="shared" si="26"/>
        <v>4989.32</v>
      </c>
    </row>
    <row r="232" spans="1:6" ht="13.5" customHeight="1" x14ac:dyDescent="0.2">
      <c r="A232" s="70" t="s">
        <v>97</v>
      </c>
      <c r="B232" s="74">
        <v>200</v>
      </c>
      <c r="C232" s="77" t="s">
        <v>329</v>
      </c>
      <c r="D232" s="79">
        <v>1000</v>
      </c>
      <c r="E232" s="79" t="s">
        <v>75</v>
      </c>
      <c r="F232" s="103">
        <v>1000</v>
      </c>
    </row>
    <row r="233" spans="1:6" ht="19.5" customHeight="1" x14ac:dyDescent="0.2">
      <c r="A233" s="70" t="s">
        <v>98</v>
      </c>
      <c r="B233" s="74">
        <v>200</v>
      </c>
      <c r="C233" s="77" t="s">
        <v>330</v>
      </c>
      <c r="D233" s="79">
        <v>5500</v>
      </c>
      <c r="E233" s="103">
        <v>1510.68</v>
      </c>
      <c r="F233" s="103">
        <f t="shared" ref="F233:F239" si="27">D233-E233</f>
        <v>3989.3199999999997</v>
      </c>
    </row>
    <row r="234" spans="1:6" ht="140.25" customHeight="1" x14ac:dyDescent="0.2">
      <c r="A234" s="70" t="s">
        <v>331</v>
      </c>
      <c r="B234" s="74">
        <v>200</v>
      </c>
      <c r="C234" s="77" t="s">
        <v>332</v>
      </c>
      <c r="D234" s="79">
        <f t="shared" ref="D234:E238" si="28">D235</f>
        <v>83700</v>
      </c>
      <c r="E234" s="79">
        <f t="shared" si="28"/>
        <v>83700</v>
      </c>
      <c r="F234" s="80">
        <f t="shared" si="27"/>
        <v>0</v>
      </c>
    </row>
    <row r="235" spans="1:6" ht="13.5" hidden="1" customHeight="1" x14ac:dyDescent="0.2">
      <c r="A235" s="70" t="s">
        <v>102</v>
      </c>
      <c r="B235" s="74">
        <v>200</v>
      </c>
      <c r="C235" s="77" t="s">
        <v>333</v>
      </c>
      <c r="D235" s="79">
        <f t="shared" si="28"/>
        <v>83700</v>
      </c>
      <c r="E235" s="79">
        <f t="shared" si="28"/>
        <v>83700</v>
      </c>
      <c r="F235" s="80">
        <f t="shared" si="27"/>
        <v>0</v>
      </c>
    </row>
    <row r="236" spans="1:6" ht="18.75" customHeight="1" x14ac:dyDescent="0.2">
      <c r="A236" s="70" t="s">
        <v>57</v>
      </c>
      <c r="B236" s="74">
        <v>200</v>
      </c>
      <c r="C236" s="77" t="s">
        <v>334</v>
      </c>
      <c r="D236" s="79">
        <f t="shared" si="28"/>
        <v>83700</v>
      </c>
      <c r="E236" s="79">
        <f t="shared" si="28"/>
        <v>83700</v>
      </c>
      <c r="F236" s="80">
        <f t="shared" si="27"/>
        <v>0</v>
      </c>
    </row>
    <row r="237" spans="1:6" ht="18.75" customHeight="1" x14ac:dyDescent="0.2">
      <c r="A237" s="70" t="s">
        <v>86</v>
      </c>
      <c r="B237" s="74">
        <v>200</v>
      </c>
      <c r="C237" s="77" t="s">
        <v>335</v>
      </c>
      <c r="D237" s="79">
        <f t="shared" si="28"/>
        <v>83700</v>
      </c>
      <c r="E237" s="79">
        <f t="shared" si="28"/>
        <v>83700</v>
      </c>
      <c r="F237" s="80">
        <f t="shared" si="27"/>
        <v>0</v>
      </c>
    </row>
    <row r="238" spans="1:6" ht="18.75" customHeight="1" x14ac:dyDescent="0.2">
      <c r="A238" s="70" t="s">
        <v>103</v>
      </c>
      <c r="B238" s="74">
        <v>200</v>
      </c>
      <c r="C238" s="77" t="s">
        <v>336</v>
      </c>
      <c r="D238" s="79">
        <f t="shared" si="28"/>
        <v>83700</v>
      </c>
      <c r="E238" s="79">
        <f t="shared" si="28"/>
        <v>83700</v>
      </c>
      <c r="F238" s="80">
        <f t="shared" si="27"/>
        <v>0</v>
      </c>
    </row>
    <row r="239" spans="1:6" ht="27.75" customHeight="1" x14ac:dyDescent="0.2">
      <c r="A239" s="85" t="s">
        <v>246</v>
      </c>
      <c r="B239" s="74">
        <v>200</v>
      </c>
      <c r="C239" s="77" t="s">
        <v>337</v>
      </c>
      <c r="D239" s="79">
        <v>83700</v>
      </c>
      <c r="E239" s="103">
        <v>83700</v>
      </c>
      <c r="F239" s="80">
        <f t="shared" si="27"/>
        <v>0</v>
      </c>
    </row>
    <row r="240" spans="1:6" ht="30.75" customHeight="1" x14ac:dyDescent="0.2">
      <c r="A240" s="70" t="s">
        <v>338</v>
      </c>
      <c r="B240" s="74">
        <v>200</v>
      </c>
      <c r="C240" s="77" t="s">
        <v>355</v>
      </c>
      <c r="D240" s="79">
        <f t="shared" ref="D240:E245" si="29">D241</f>
        <v>14000</v>
      </c>
      <c r="E240" s="79" t="str">
        <f t="shared" si="29"/>
        <v>-</v>
      </c>
      <c r="F240" s="80">
        <v>14000</v>
      </c>
    </row>
    <row r="241" spans="1:6" ht="82.5" customHeight="1" x14ac:dyDescent="0.2">
      <c r="A241" s="137" t="s">
        <v>707</v>
      </c>
      <c r="B241" s="74">
        <v>200</v>
      </c>
      <c r="C241" s="77" t="s">
        <v>339</v>
      </c>
      <c r="D241" s="79">
        <f t="shared" si="29"/>
        <v>14000</v>
      </c>
      <c r="E241" s="79" t="str">
        <f t="shared" si="29"/>
        <v>-</v>
      </c>
      <c r="F241" s="79">
        <v>14000</v>
      </c>
    </row>
    <row r="242" spans="1:6" ht="24" hidden="1" customHeight="1" x14ac:dyDescent="0.2">
      <c r="A242" s="83" t="s">
        <v>128</v>
      </c>
      <c r="B242" s="74">
        <v>200</v>
      </c>
      <c r="C242" s="77" t="s">
        <v>340</v>
      </c>
      <c r="D242" s="79">
        <f t="shared" si="29"/>
        <v>14000</v>
      </c>
      <c r="E242" s="79" t="str">
        <f t="shared" si="29"/>
        <v>-</v>
      </c>
      <c r="F242" s="79">
        <f>F243</f>
        <v>14000</v>
      </c>
    </row>
    <row r="243" spans="1:6" ht="22.5" hidden="1" customHeight="1" x14ac:dyDescent="0.2">
      <c r="A243" s="70" t="s">
        <v>129</v>
      </c>
      <c r="B243" s="74">
        <v>200</v>
      </c>
      <c r="C243" s="77" t="s">
        <v>341</v>
      </c>
      <c r="D243" s="79">
        <f t="shared" si="29"/>
        <v>14000</v>
      </c>
      <c r="E243" s="79" t="str">
        <f t="shared" si="29"/>
        <v>-</v>
      </c>
      <c r="F243" s="79">
        <f>F244</f>
        <v>14000</v>
      </c>
    </row>
    <row r="244" spans="1:6" ht="27.75" customHeight="1" x14ac:dyDescent="0.2">
      <c r="A244" s="70" t="s">
        <v>227</v>
      </c>
      <c r="B244" s="74">
        <v>200</v>
      </c>
      <c r="C244" s="77" t="s">
        <v>342</v>
      </c>
      <c r="D244" s="79">
        <f t="shared" si="29"/>
        <v>14000</v>
      </c>
      <c r="E244" s="79" t="str">
        <f t="shared" si="29"/>
        <v>-</v>
      </c>
      <c r="F244" s="79">
        <v>14000</v>
      </c>
    </row>
    <row r="245" spans="1:6" ht="15" customHeight="1" x14ac:dyDescent="0.2">
      <c r="A245" s="70" t="s">
        <v>100</v>
      </c>
      <c r="B245" s="74">
        <v>200</v>
      </c>
      <c r="C245" s="77" t="s">
        <v>344</v>
      </c>
      <c r="D245" s="79">
        <f t="shared" si="29"/>
        <v>14000</v>
      </c>
      <c r="E245" s="79" t="str">
        <f t="shared" si="29"/>
        <v>-</v>
      </c>
      <c r="F245" s="79">
        <v>14000</v>
      </c>
    </row>
    <row r="246" spans="1:6" ht="14.25" customHeight="1" x14ac:dyDescent="0.2">
      <c r="A246" s="70" t="s">
        <v>101</v>
      </c>
      <c r="B246" s="74">
        <v>200</v>
      </c>
      <c r="C246" s="77" t="s">
        <v>343</v>
      </c>
      <c r="D246" s="79">
        <v>14000</v>
      </c>
      <c r="E246" s="103" t="s">
        <v>75</v>
      </c>
      <c r="F246" s="79">
        <v>14000</v>
      </c>
    </row>
    <row r="247" spans="1:6" ht="14.25" hidden="1" customHeight="1" x14ac:dyDescent="0.2">
      <c r="A247" s="70" t="s">
        <v>250</v>
      </c>
      <c r="B247" s="74">
        <v>200</v>
      </c>
      <c r="C247" s="77" t="s">
        <v>605</v>
      </c>
      <c r="D247" s="90"/>
      <c r="E247" s="90"/>
      <c r="F247" s="79"/>
    </row>
    <row r="248" spans="1:6" ht="54.75" hidden="1" customHeight="1" x14ac:dyDescent="0.2">
      <c r="A248" s="70" t="s">
        <v>634</v>
      </c>
      <c r="B248" s="74">
        <v>200</v>
      </c>
      <c r="C248" s="77" t="s">
        <v>606</v>
      </c>
      <c r="D248" s="79"/>
      <c r="E248" s="79"/>
      <c r="F248" s="79"/>
    </row>
    <row r="249" spans="1:6" ht="24.75" hidden="1" customHeight="1" x14ac:dyDescent="0.2">
      <c r="A249" s="70" t="s">
        <v>227</v>
      </c>
      <c r="B249" s="74">
        <v>200</v>
      </c>
      <c r="C249" s="77" t="s">
        <v>607</v>
      </c>
      <c r="D249" s="79"/>
      <c r="E249" s="79"/>
      <c r="F249" s="79"/>
    </row>
    <row r="250" spans="1:6" ht="14.25" hidden="1" customHeight="1" x14ac:dyDescent="0.2">
      <c r="A250" s="70" t="s">
        <v>86</v>
      </c>
      <c r="B250" s="74">
        <v>200</v>
      </c>
      <c r="C250" s="77" t="s">
        <v>608</v>
      </c>
      <c r="D250" s="79"/>
      <c r="E250" s="79"/>
      <c r="F250" s="79"/>
    </row>
    <row r="251" spans="1:6" ht="14.25" hidden="1" customHeight="1" x14ac:dyDescent="0.2">
      <c r="A251" s="70" t="s">
        <v>93</v>
      </c>
      <c r="B251" s="74">
        <v>200</v>
      </c>
      <c r="C251" s="77" t="s">
        <v>609</v>
      </c>
      <c r="D251" s="79"/>
      <c r="E251" s="79"/>
      <c r="F251" s="79"/>
    </row>
    <row r="252" spans="1:6" ht="14.25" hidden="1" customHeight="1" x14ac:dyDescent="0.2">
      <c r="A252" s="70" t="s">
        <v>98</v>
      </c>
      <c r="B252" s="74">
        <v>200</v>
      </c>
      <c r="C252" s="77" t="s">
        <v>610</v>
      </c>
      <c r="D252" s="79"/>
      <c r="E252" s="79"/>
      <c r="F252" s="79"/>
    </row>
    <row r="253" spans="1:6" ht="105.75" hidden="1" customHeight="1" x14ac:dyDescent="0.2">
      <c r="A253" s="70" t="s">
        <v>658</v>
      </c>
      <c r="B253" s="74">
        <v>200</v>
      </c>
      <c r="C253" s="77" t="s">
        <v>659</v>
      </c>
      <c r="D253" s="79"/>
      <c r="E253" s="79"/>
      <c r="F253" s="79"/>
    </row>
    <row r="254" spans="1:6" ht="30.75" hidden="1" customHeight="1" x14ac:dyDescent="0.2">
      <c r="A254" s="70" t="s">
        <v>227</v>
      </c>
      <c r="B254" s="74">
        <v>200</v>
      </c>
      <c r="C254" s="77" t="s">
        <v>660</v>
      </c>
      <c r="D254" s="79"/>
      <c r="E254" s="79"/>
      <c r="F254" s="79"/>
    </row>
    <row r="255" spans="1:6" ht="12.75" hidden="1" customHeight="1" x14ac:dyDescent="0.2">
      <c r="A255" s="70" t="s">
        <v>86</v>
      </c>
      <c r="B255" s="74">
        <v>200</v>
      </c>
      <c r="C255" s="77" t="s">
        <v>661</v>
      </c>
      <c r="D255" s="79"/>
      <c r="E255" s="79"/>
      <c r="F255" s="79"/>
    </row>
    <row r="256" spans="1:6" ht="15.75" hidden="1" customHeight="1" x14ac:dyDescent="0.2">
      <c r="A256" s="70" t="s">
        <v>93</v>
      </c>
      <c r="B256" s="74">
        <v>200</v>
      </c>
      <c r="C256" s="77" t="s">
        <v>662</v>
      </c>
      <c r="D256" s="79"/>
      <c r="E256" s="79"/>
      <c r="F256" s="79"/>
    </row>
    <row r="257" spans="1:6" ht="17.25" hidden="1" customHeight="1" x14ac:dyDescent="0.2">
      <c r="A257" s="70" t="s">
        <v>98</v>
      </c>
      <c r="B257" s="74">
        <v>200</v>
      </c>
      <c r="C257" s="77" t="s">
        <v>663</v>
      </c>
      <c r="D257" s="79"/>
      <c r="E257" s="79"/>
      <c r="F257" s="79"/>
    </row>
    <row r="258" spans="1:6" ht="17.25" customHeight="1" x14ac:dyDescent="0.2">
      <c r="A258" s="78" t="s">
        <v>155</v>
      </c>
      <c r="B258" s="74">
        <v>200</v>
      </c>
      <c r="C258" s="104" t="s">
        <v>156</v>
      </c>
      <c r="D258" s="79">
        <f t="shared" ref="D258:E258" si="30">D259</f>
        <v>1018000</v>
      </c>
      <c r="E258" s="103">
        <f t="shared" si="30"/>
        <v>822807.92999999993</v>
      </c>
      <c r="F258" s="103">
        <f>D258-E258</f>
        <v>195192.07000000007</v>
      </c>
    </row>
    <row r="259" spans="1:6" ht="16.5" customHeight="1" x14ac:dyDescent="0.2">
      <c r="A259" s="70" t="s">
        <v>157</v>
      </c>
      <c r="B259" s="74">
        <v>200</v>
      </c>
      <c r="C259" s="104" t="s">
        <v>158</v>
      </c>
      <c r="D259" s="79">
        <f>SUM(D262+D295)</f>
        <v>1018000</v>
      </c>
      <c r="E259" s="147">
        <f>SUM(E262+E295)</f>
        <v>822807.92999999993</v>
      </c>
      <c r="F259" s="147">
        <f>SUM(F262+F295)</f>
        <v>195192.07000000007</v>
      </c>
    </row>
    <row r="260" spans="1:6" ht="22.5" hidden="1" customHeight="1" x14ac:dyDescent="0.2">
      <c r="A260" s="70" t="s">
        <v>345</v>
      </c>
      <c r="B260" s="74">
        <v>200</v>
      </c>
      <c r="C260" s="104" t="s">
        <v>346</v>
      </c>
      <c r="D260" s="79">
        <f>D262</f>
        <v>1010000</v>
      </c>
      <c r="E260" s="79">
        <f>E262</f>
        <v>814807.92999999993</v>
      </c>
      <c r="F260" s="125">
        <f t="shared" ref="F260:F271" si="31">D260-E260</f>
        <v>195192.07000000007</v>
      </c>
    </row>
    <row r="261" spans="1:6" ht="28.5" customHeight="1" x14ac:dyDescent="0.2">
      <c r="A261" s="155" t="s">
        <v>765</v>
      </c>
      <c r="B261" s="150">
        <v>200</v>
      </c>
      <c r="C261" s="104" t="s">
        <v>346</v>
      </c>
      <c r="D261" s="151">
        <v>1018000</v>
      </c>
      <c r="E261" s="151">
        <v>822807.93</v>
      </c>
      <c r="F261" s="151">
        <v>195192.07</v>
      </c>
    </row>
    <row r="262" spans="1:6" ht="24.75" customHeight="1" x14ac:dyDescent="0.2">
      <c r="A262" s="70" t="s">
        <v>347</v>
      </c>
      <c r="B262" s="74">
        <v>200</v>
      </c>
      <c r="C262" s="104" t="s">
        <v>348</v>
      </c>
      <c r="D262" s="79">
        <f>D263+D274+D281</f>
        <v>1010000</v>
      </c>
      <c r="E262" s="103">
        <f>E263+E281</f>
        <v>814807.92999999993</v>
      </c>
      <c r="F262" s="125">
        <f t="shared" si="31"/>
        <v>195192.07000000007</v>
      </c>
    </row>
    <row r="263" spans="1:6" ht="80.25" customHeight="1" x14ac:dyDescent="0.2">
      <c r="A263" s="70" t="s">
        <v>664</v>
      </c>
      <c r="B263" s="74">
        <v>200</v>
      </c>
      <c r="C263" s="104" t="s">
        <v>349</v>
      </c>
      <c r="D263" s="79">
        <f t="shared" ref="D263:E267" si="32">D264</f>
        <v>631300</v>
      </c>
      <c r="E263" s="79">
        <f t="shared" si="32"/>
        <v>569207.92999999993</v>
      </c>
      <c r="F263" s="125">
        <f t="shared" si="31"/>
        <v>62092.070000000065</v>
      </c>
    </row>
    <row r="264" spans="1:6" ht="21.75" hidden="1" customHeight="1" x14ac:dyDescent="0.2">
      <c r="A264" s="83" t="s">
        <v>128</v>
      </c>
      <c r="B264" s="74">
        <v>200</v>
      </c>
      <c r="C264" s="104" t="s">
        <v>350</v>
      </c>
      <c r="D264" s="79">
        <f t="shared" si="32"/>
        <v>631300</v>
      </c>
      <c r="E264" s="79">
        <f t="shared" si="32"/>
        <v>569207.92999999993</v>
      </c>
      <c r="F264" s="125">
        <f t="shared" si="31"/>
        <v>62092.070000000065</v>
      </c>
    </row>
    <row r="265" spans="1:6" ht="3" hidden="1" customHeight="1" x14ac:dyDescent="0.2">
      <c r="A265" s="70" t="s">
        <v>129</v>
      </c>
      <c r="B265" s="74">
        <v>200</v>
      </c>
      <c r="C265" s="104" t="s">
        <v>351</v>
      </c>
      <c r="D265" s="79">
        <f t="shared" si="32"/>
        <v>631300</v>
      </c>
      <c r="E265" s="79">
        <f t="shared" si="32"/>
        <v>569207.92999999993</v>
      </c>
      <c r="F265" s="125">
        <f t="shared" si="31"/>
        <v>62092.070000000065</v>
      </c>
    </row>
    <row r="266" spans="1:6" ht="30.75" customHeight="1" x14ac:dyDescent="0.2">
      <c r="A266" s="70" t="s">
        <v>227</v>
      </c>
      <c r="B266" s="74">
        <v>200</v>
      </c>
      <c r="C266" s="104" t="s">
        <v>352</v>
      </c>
      <c r="D266" s="79">
        <f>D267+D271</f>
        <v>631300</v>
      </c>
      <c r="E266" s="135">
        <f>E267+E271</f>
        <v>569207.92999999993</v>
      </c>
      <c r="F266" s="125">
        <f t="shared" si="31"/>
        <v>62092.070000000065</v>
      </c>
    </row>
    <row r="267" spans="1:6" ht="15.75" customHeight="1" x14ac:dyDescent="0.2">
      <c r="A267" s="70" t="s">
        <v>86</v>
      </c>
      <c r="B267" s="74">
        <v>200</v>
      </c>
      <c r="C267" s="104" t="s">
        <v>353</v>
      </c>
      <c r="D267" s="79">
        <f t="shared" si="32"/>
        <v>185100</v>
      </c>
      <c r="E267" s="79">
        <f t="shared" si="32"/>
        <v>123147.93</v>
      </c>
      <c r="F267" s="125">
        <f t="shared" si="31"/>
        <v>61952.070000000007</v>
      </c>
    </row>
    <row r="268" spans="1:6" ht="15.75" customHeight="1" x14ac:dyDescent="0.2">
      <c r="A268" s="70" t="s">
        <v>93</v>
      </c>
      <c r="B268" s="74">
        <v>200</v>
      </c>
      <c r="C268" s="104" t="s">
        <v>354</v>
      </c>
      <c r="D268" s="79">
        <f>D269+D270</f>
        <v>185100</v>
      </c>
      <c r="E268" s="143">
        <f>E269+E270</f>
        <v>123147.93</v>
      </c>
      <c r="F268" s="125">
        <f t="shared" si="31"/>
        <v>61952.070000000007</v>
      </c>
    </row>
    <row r="269" spans="1:6" ht="15.75" customHeight="1" x14ac:dyDescent="0.2">
      <c r="A269" s="70" t="s">
        <v>95</v>
      </c>
      <c r="B269" s="142">
        <v>200</v>
      </c>
      <c r="C269" s="104" t="s">
        <v>718</v>
      </c>
      <c r="D269" s="143">
        <v>104000</v>
      </c>
      <c r="E269" s="143">
        <v>104000</v>
      </c>
      <c r="F269" s="147">
        <f t="shared" si="31"/>
        <v>0</v>
      </c>
    </row>
    <row r="270" spans="1:6" ht="15.75" customHeight="1" x14ac:dyDescent="0.2">
      <c r="A270" s="70" t="s">
        <v>97</v>
      </c>
      <c r="B270" s="74">
        <v>200</v>
      </c>
      <c r="C270" s="104" t="s">
        <v>356</v>
      </c>
      <c r="D270" s="79">
        <v>81100</v>
      </c>
      <c r="E270" s="103">
        <v>19147.93</v>
      </c>
      <c r="F270" s="125">
        <f t="shared" si="31"/>
        <v>61952.07</v>
      </c>
    </row>
    <row r="271" spans="1:6" ht="15.75" customHeight="1" x14ac:dyDescent="0.2">
      <c r="A271" s="70" t="s">
        <v>100</v>
      </c>
      <c r="B271" s="132">
        <v>200</v>
      </c>
      <c r="C271" s="104" t="s">
        <v>697</v>
      </c>
      <c r="D271" s="133">
        <f>D272+D273</f>
        <v>446200</v>
      </c>
      <c r="E271" s="140">
        <f>E272+E273</f>
        <v>446060</v>
      </c>
      <c r="F271" s="141">
        <f t="shared" si="31"/>
        <v>140</v>
      </c>
    </row>
    <row r="272" spans="1:6" ht="15.75" customHeight="1" x14ac:dyDescent="0.2">
      <c r="A272" s="70" t="s">
        <v>525</v>
      </c>
      <c r="B272" s="139">
        <v>200</v>
      </c>
      <c r="C272" s="104" t="s">
        <v>709</v>
      </c>
      <c r="D272" s="140">
        <v>51100</v>
      </c>
      <c r="E272" s="140">
        <v>51050</v>
      </c>
      <c r="F272" s="140">
        <f>D272-E272</f>
        <v>50</v>
      </c>
    </row>
    <row r="273" spans="1:6" ht="15.75" customHeight="1" x14ac:dyDescent="0.2">
      <c r="A273" s="70" t="s">
        <v>101</v>
      </c>
      <c r="B273" s="132">
        <v>200</v>
      </c>
      <c r="C273" s="104" t="s">
        <v>698</v>
      </c>
      <c r="D273" s="133">
        <v>395100</v>
      </c>
      <c r="E273" s="133">
        <v>395010</v>
      </c>
      <c r="F273" s="141">
        <f>D273-E273</f>
        <v>90</v>
      </c>
    </row>
    <row r="274" spans="1:6" ht="77.25" customHeight="1" x14ac:dyDescent="0.2">
      <c r="A274" s="70" t="s">
        <v>665</v>
      </c>
      <c r="B274" s="74">
        <v>200</v>
      </c>
      <c r="C274" s="104" t="s">
        <v>357</v>
      </c>
      <c r="D274" s="79">
        <f t="shared" ref="D274:F279" si="33">D275</f>
        <v>10300</v>
      </c>
      <c r="E274" s="79" t="str">
        <f t="shared" si="33"/>
        <v>-</v>
      </c>
      <c r="F274" s="103">
        <v>10300</v>
      </c>
    </row>
    <row r="275" spans="1:6" ht="22.5" hidden="1" customHeight="1" x14ac:dyDescent="0.2">
      <c r="A275" s="83" t="s">
        <v>128</v>
      </c>
      <c r="B275" s="74">
        <v>200</v>
      </c>
      <c r="C275" s="104" t="s">
        <v>358</v>
      </c>
      <c r="D275" s="79">
        <f t="shared" si="33"/>
        <v>10300</v>
      </c>
      <c r="E275" s="79" t="str">
        <f t="shared" si="33"/>
        <v>-</v>
      </c>
      <c r="F275" s="103">
        <f t="shared" si="33"/>
        <v>10300</v>
      </c>
    </row>
    <row r="276" spans="1:6" ht="21.75" hidden="1" customHeight="1" x14ac:dyDescent="0.2">
      <c r="A276" s="70" t="s">
        <v>129</v>
      </c>
      <c r="B276" s="74">
        <v>200</v>
      </c>
      <c r="C276" s="104" t="s">
        <v>359</v>
      </c>
      <c r="D276" s="79">
        <f t="shared" si="33"/>
        <v>10300</v>
      </c>
      <c r="E276" s="79" t="str">
        <f t="shared" si="33"/>
        <v>-</v>
      </c>
      <c r="F276" s="103">
        <f t="shared" si="33"/>
        <v>10300</v>
      </c>
    </row>
    <row r="277" spans="1:6" ht="26.25" customHeight="1" x14ac:dyDescent="0.2">
      <c r="A277" s="70" t="s">
        <v>227</v>
      </c>
      <c r="B277" s="74">
        <v>200</v>
      </c>
      <c r="C277" s="104" t="s">
        <v>360</v>
      </c>
      <c r="D277" s="79">
        <f t="shared" si="33"/>
        <v>10300</v>
      </c>
      <c r="E277" s="79" t="str">
        <f t="shared" si="33"/>
        <v>-</v>
      </c>
      <c r="F277" s="103">
        <v>10300</v>
      </c>
    </row>
    <row r="278" spans="1:6" ht="14.25" customHeight="1" x14ac:dyDescent="0.2">
      <c r="A278" s="70" t="s">
        <v>86</v>
      </c>
      <c r="B278" s="74">
        <v>200</v>
      </c>
      <c r="C278" s="104" t="s">
        <v>361</v>
      </c>
      <c r="D278" s="79">
        <f t="shared" si="33"/>
        <v>10300</v>
      </c>
      <c r="E278" s="79" t="str">
        <f t="shared" si="33"/>
        <v>-</v>
      </c>
      <c r="F278" s="103">
        <v>10300</v>
      </c>
    </row>
    <row r="279" spans="1:6" ht="14.25" customHeight="1" x14ac:dyDescent="0.2">
      <c r="A279" s="70" t="s">
        <v>93</v>
      </c>
      <c r="B279" s="74">
        <v>200</v>
      </c>
      <c r="C279" s="104" t="s">
        <v>362</v>
      </c>
      <c r="D279" s="79">
        <f t="shared" si="33"/>
        <v>10300</v>
      </c>
      <c r="E279" s="79" t="str">
        <f t="shared" si="33"/>
        <v>-</v>
      </c>
      <c r="F279" s="103">
        <v>10300</v>
      </c>
    </row>
    <row r="280" spans="1:6" ht="14.25" customHeight="1" x14ac:dyDescent="0.2">
      <c r="A280" s="70" t="s">
        <v>97</v>
      </c>
      <c r="B280" s="74">
        <v>200</v>
      </c>
      <c r="C280" s="104" t="s">
        <v>363</v>
      </c>
      <c r="D280" s="79">
        <v>10300</v>
      </c>
      <c r="E280" s="103" t="s">
        <v>75</v>
      </c>
      <c r="F280" s="103">
        <v>10300</v>
      </c>
    </row>
    <row r="281" spans="1:6" ht="78.75" customHeight="1" x14ac:dyDescent="0.2">
      <c r="A281" s="70" t="s">
        <v>637</v>
      </c>
      <c r="B281" s="74">
        <v>200</v>
      </c>
      <c r="C281" s="104" t="s">
        <v>364</v>
      </c>
      <c r="D281" s="79">
        <f t="shared" ref="D281:F286" si="34">D282</f>
        <v>368400</v>
      </c>
      <c r="E281" s="79">
        <f t="shared" ref="E281:E286" si="35">E282</f>
        <v>245600</v>
      </c>
      <c r="F281" s="103">
        <f t="shared" si="34"/>
        <v>122800</v>
      </c>
    </row>
    <row r="282" spans="1:6" ht="22.5" hidden="1" customHeight="1" x14ac:dyDescent="0.2">
      <c r="A282" s="83" t="s">
        <v>128</v>
      </c>
      <c r="B282" s="74">
        <v>200</v>
      </c>
      <c r="C282" s="104" t="s">
        <v>365</v>
      </c>
      <c r="D282" s="79">
        <f t="shared" si="34"/>
        <v>368400</v>
      </c>
      <c r="E282" s="79">
        <f t="shared" si="35"/>
        <v>245600</v>
      </c>
      <c r="F282" s="103">
        <f t="shared" si="34"/>
        <v>122800</v>
      </c>
    </row>
    <row r="283" spans="1:6" ht="21.75" hidden="1" customHeight="1" x14ac:dyDescent="0.2">
      <c r="A283" s="70" t="s">
        <v>129</v>
      </c>
      <c r="B283" s="74">
        <v>200</v>
      </c>
      <c r="C283" s="104" t="s">
        <v>366</v>
      </c>
      <c r="D283" s="79">
        <f t="shared" si="34"/>
        <v>368400</v>
      </c>
      <c r="E283" s="79">
        <f t="shared" si="35"/>
        <v>245600</v>
      </c>
      <c r="F283" s="103">
        <f t="shared" si="34"/>
        <v>122800</v>
      </c>
    </row>
    <row r="284" spans="1:6" ht="30.75" customHeight="1" x14ac:dyDescent="0.2">
      <c r="A284" s="70" t="s">
        <v>227</v>
      </c>
      <c r="B284" s="74">
        <v>200</v>
      </c>
      <c r="C284" s="104" t="s">
        <v>367</v>
      </c>
      <c r="D284" s="79">
        <f t="shared" si="34"/>
        <v>368400</v>
      </c>
      <c r="E284" s="79">
        <f t="shared" si="35"/>
        <v>245600</v>
      </c>
      <c r="F284" s="103">
        <f t="shared" si="34"/>
        <v>122800</v>
      </c>
    </row>
    <row r="285" spans="1:6" ht="15" customHeight="1" x14ac:dyDescent="0.2">
      <c r="A285" s="70" t="s">
        <v>86</v>
      </c>
      <c r="B285" s="74">
        <v>200</v>
      </c>
      <c r="C285" s="104" t="s">
        <v>368</v>
      </c>
      <c r="D285" s="79">
        <f t="shared" si="34"/>
        <v>368400</v>
      </c>
      <c r="E285" s="79">
        <f t="shared" si="35"/>
        <v>245600</v>
      </c>
      <c r="F285" s="103">
        <f t="shared" si="34"/>
        <v>122800</v>
      </c>
    </row>
    <row r="286" spans="1:6" ht="15" customHeight="1" x14ac:dyDescent="0.2">
      <c r="A286" s="70" t="s">
        <v>93</v>
      </c>
      <c r="B286" s="74">
        <v>200</v>
      </c>
      <c r="C286" s="104" t="s">
        <v>369</v>
      </c>
      <c r="D286" s="79">
        <f t="shared" si="34"/>
        <v>368400</v>
      </c>
      <c r="E286" s="79">
        <f t="shared" si="35"/>
        <v>245600</v>
      </c>
      <c r="F286" s="103">
        <f t="shared" si="34"/>
        <v>122800</v>
      </c>
    </row>
    <row r="287" spans="1:6" ht="13.5" customHeight="1" x14ac:dyDescent="0.2">
      <c r="A287" s="70" t="s">
        <v>97</v>
      </c>
      <c r="B287" s="74">
        <v>200</v>
      </c>
      <c r="C287" s="104" t="s">
        <v>370</v>
      </c>
      <c r="D287" s="79">
        <v>368400</v>
      </c>
      <c r="E287" s="79">
        <v>245600</v>
      </c>
      <c r="F287" s="103">
        <f>D287-E287</f>
        <v>122800</v>
      </c>
    </row>
    <row r="288" spans="1:6" ht="13.5" hidden="1" customHeight="1" x14ac:dyDescent="0.2">
      <c r="A288" s="70" t="s">
        <v>638</v>
      </c>
      <c r="B288" s="146">
        <v>200</v>
      </c>
      <c r="C288" s="104" t="s">
        <v>724</v>
      </c>
      <c r="D288" s="79"/>
      <c r="E288" s="79"/>
      <c r="F288" s="79" t="str">
        <f t="shared" ref="F288:F293" si="36">F289</f>
        <v>-</v>
      </c>
    </row>
    <row r="289" spans="1:6" ht="19.5" hidden="1" customHeight="1" x14ac:dyDescent="0.2">
      <c r="A289" s="91" t="s">
        <v>250</v>
      </c>
      <c r="B289" s="146">
        <v>200</v>
      </c>
      <c r="C289" s="104" t="s">
        <v>725</v>
      </c>
      <c r="D289" s="79"/>
      <c r="E289" s="79"/>
      <c r="F289" s="79" t="str">
        <f t="shared" si="36"/>
        <v>-</v>
      </c>
    </row>
    <row r="290" spans="1:6" ht="52.5" hidden="1" customHeight="1" x14ac:dyDescent="0.2">
      <c r="A290" s="92" t="s">
        <v>639</v>
      </c>
      <c r="B290" s="146">
        <v>200</v>
      </c>
      <c r="C290" s="104" t="s">
        <v>726</v>
      </c>
      <c r="D290" s="79"/>
      <c r="E290" s="79"/>
      <c r="F290" s="79" t="str">
        <f t="shared" si="36"/>
        <v>-</v>
      </c>
    </row>
    <row r="291" spans="1:6" ht="29.25" hidden="1" customHeight="1" x14ac:dyDescent="0.2">
      <c r="A291" s="70" t="s">
        <v>227</v>
      </c>
      <c r="B291" s="146">
        <v>200</v>
      </c>
      <c r="C291" s="104" t="s">
        <v>727</v>
      </c>
      <c r="D291" s="79"/>
      <c r="E291" s="79"/>
      <c r="F291" s="79" t="str">
        <f t="shared" si="36"/>
        <v>-</v>
      </c>
    </row>
    <row r="292" spans="1:6" ht="13.5" hidden="1" customHeight="1" x14ac:dyDescent="0.2">
      <c r="A292" s="70" t="s">
        <v>86</v>
      </c>
      <c r="B292" s="146">
        <v>200</v>
      </c>
      <c r="C292" s="104" t="s">
        <v>728</v>
      </c>
      <c r="D292" s="79"/>
      <c r="E292" s="79"/>
      <c r="F292" s="79" t="str">
        <f t="shared" si="36"/>
        <v>-</v>
      </c>
    </row>
    <row r="293" spans="1:6" ht="13.5" hidden="1" customHeight="1" x14ac:dyDescent="0.2">
      <c r="A293" s="70" t="s">
        <v>93</v>
      </c>
      <c r="B293" s="146">
        <v>200</v>
      </c>
      <c r="C293" s="104" t="s">
        <v>729</v>
      </c>
      <c r="D293" s="79"/>
      <c r="E293" s="79"/>
      <c r="F293" s="79" t="str">
        <f t="shared" si="36"/>
        <v>-</v>
      </c>
    </row>
    <row r="294" spans="1:6" ht="13.5" hidden="1" customHeight="1" x14ac:dyDescent="0.2">
      <c r="A294" s="70" t="s">
        <v>98</v>
      </c>
      <c r="B294" s="146">
        <v>200</v>
      </c>
      <c r="C294" s="104" t="s">
        <v>730</v>
      </c>
      <c r="D294" s="79"/>
      <c r="E294" s="79"/>
      <c r="F294" s="79" t="s">
        <v>75</v>
      </c>
    </row>
    <row r="295" spans="1:6" ht="28.5" customHeight="1" x14ac:dyDescent="0.2">
      <c r="A295" s="70" t="s">
        <v>736</v>
      </c>
      <c r="B295" s="146">
        <v>200</v>
      </c>
      <c r="C295" s="104" t="s">
        <v>737</v>
      </c>
      <c r="D295" s="147">
        <f>SUM(D296)</f>
        <v>8000</v>
      </c>
      <c r="E295" s="147">
        <f t="shared" ref="E295:F295" si="37">SUM(E296)</f>
        <v>8000</v>
      </c>
      <c r="F295" s="147">
        <f t="shared" si="37"/>
        <v>0</v>
      </c>
    </row>
    <row r="296" spans="1:6" ht="78.75" customHeight="1" x14ac:dyDescent="0.2">
      <c r="A296" s="70" t="s">
        <v>731</v>
      </c>
      <c r="B296" s="146">
        <v>200</v>
      </c>
      <c r="C296" s="104" t="s">
        <v>732</v>
      </c>
      <c r="D296" s="147">
        <f>SUM(D297)</f>
        <v>8000</v>
      </c>
      <c r="E296" s="147">
        <f t="shared" ref="E296:F296" si="38">SUM(E297)</f>
        <v>8000</v>
      </c>
      <c r="F296" s="147">
        <f t="shared" si="38"/>
        <v>0</v>
      </c>
    </row>
    <row r="297" spans="1:6" ht="32.25" customHeight="1" x14ac:dyDescent="0.2">
      <c r="A297" s="70" t="s">
        <v>227</v>
      </c>
      <c r="B297" s="146">
        <v>200</v>
      </c>
      <c r="C297" s="104" t="s">
        <v>733</v>
      </c>
      <c r="D297" s="147">
        <f>SUM(D300)</f>
        <v>8000</v>
      </c>
      <c r="E297" s="147">
        <f>SUM(E300)</f>
        <v>8000</v>
      </c>
      <c r="F297" s="147">
        <f>SUM(F300)</f>
        <v>0</v>
      </c>
    </row>
    <row r="298" spans="1:6" ht="13.5" customHeight="1" x14ac:dyDescent="0.2">
      <c r="A298" s="70" t="s">
        <v>86</v>
      </c>
      <c r="B298" s="146">
        <v>200</v>
      </c>
      <c r="C298" s="104" t="s">
        <v>734</v>
      </c>
      <c r="D298" s="147">
        <f t="shared" ref="D298:F299" si="39">SUM(D299)</f>
        <v>8000</v>
      </c>
      <c r="E298" s="147">
        <f t="shared" si="39"/>
        <v>8000</v>
      </c>
      <c r="F298" s="147">
        <f t="shared" si="39"/>
        <v>0</v>
      </c>
    </row>
    <row r="299" spans="1:6" ht="13.5" customHeight="1" x14ac:dyDescent="0.2">
      <c r="A299" s="70" t="s">
        <v>93</v>
      </c>
      <c r="B299" s="146"/>
      <c r="C299" s="104" t="s">
        <v>735</v>
      </c>
      <c r="D299" s="147">
        <f t="shared" si="39"/>
        <v>8000</v>
      </c>
      <c r="E299" s="147">
        <f t="shared" si="39"/>
        <v>8000</v>
      </c>
      <c r="F299" s="147">
        <f t="shared" si="39"/>
        <v>0</v>
      </c>
    </row>
    <row r="300" spans="1:6" ht="13.5" customHeight="1" x14ac:dyDescent="0.2">
      <c r="A300" s="70" t="s">
        <v>98</v>
      </c>
      <c r="B300" s="146">
        <v>200</v>
      </c>
      <c r="C300" s="104" t="s">
        <v>739</v>
      </c>
      <c r="D300" s="147">
        <v>8000</v>
      </c>
      <c r="E300" s="147">
        <f>SUM(D300)</f>
        <v>8000</v>
      </c>
      <c r="F300" s="147">
        <f>SUM(D300-E300)</f>
        <v>0</v>
      </c>
    </row>
    <row r="301" spans="1:6" ht="19.5" customHeight="1" x14ac:dyDescent="0.2">
      <c r="A301" s="78" t="s">
        <v>113</v>
      </c>
      <c r="B301" s="74">
        <v>200</v>
      </c>
      <c r="C301" s="77" t="s">
        <v>114</v>
      </c>
      <c r="D301" s="79">
        <f>D302+D319+D346</f>
        <v>1989900</v>
      </c>
      <c r="E301" s="125">
        <f>E302+E346+E319</f>
        <v>1949673.12</v>
      </c>
      <c r="F301" s="93">
        <f>D301-E301</f>
        <v>40226.879999999888</v>
      </c>
    </row>
    <row r="302" spans="1:6" ht="15" customHeight="1" x14ac:dyDescent="0.2">
      <c r="A302" s="70" t="s">
        <v>549</v>
      </c>
      <c r="B302" s="74">
        <v>200</v>
      </c>
      <c r="C302" s="77" t="s">
        <v>550</v>
      </c>
      <c r="D302" s="79">
        <f>D311+D305</f>
        <v>15400</v>
      </c>
      <c r="E302" s="103">
        <f>E304</f>
        <v>14865.12</v>
      </c>
      <c r="F302" s="93">
        <f t="shared" ref="F302:F310" si="40">D302-E302</f>
        <v>534.8799999999992</v>
      </c>
    </row>
    <row r="303" spans="1:6" ht="40.5" customHeight="1" x14ac:dyDescent="0.2">
      <c r="A303" s="156" t="s">
        <v>766</v>
      </c>
      <c r="B303" s="150">
        <v>200</v>
      </c>
      <c r="C303" s="150" t="s">
        <v>767</v>
      </c>
      <c r="D303" s="151">
        <v>15400</v>
      </c>
      <c r="E303" s="151">
        <v>14865.12</v>
      </c>
      <c r="F303" s="93">
        <v>534.88</v>
      </c>
    </row>
    <row r="304" spans="1:6" ht="27" customHeight="1" x14ac:dyDescent="0.2">
      <c r="A304" s="70" t="s">
        <v>566</v>
      </c>
      <c r="B304" s="74">
        <v>200</v>
      </c>
      <c r="C304" s="77" t="s">
        <v>611</v>
      </c>
      <c r="D304" s="79">
        <f t="shared" ref="D304:E307" si="41">D305</f>
        <v>15400</v>
      </c>
      <c r="E304" s="79">
        <f t="shared" si="41"/>
        <v>14865.12</v>
      </c>
      <c r="F304" s="93">
        <f t="shared" si="40"/>
        <v>534.8799999999992</v>
      </c>
    </row>
    <row r="305" spans="1:6" ht="90.75" customHeight="1" x14ac:dyDescent="0.2">
      <c r="A305" s="70" t="s">
        <v>682</v>
      </c>
      <c r="B305" s="74">
        <v>200</v>
      </c>
      <c r="C305" s="102" t="s">
        <v>681</v>
      </c>
      <c r="D305" s="79">
        <f t="shared" si="41"/>
        <v>15400</v>
      </c>
      <c r="E305" s="79">
        <f t="shared" si="41"/>
        <v>14865.12</v>
      </c>
      <c r="F305" s="93">
        <f t="shared" si="40"/>
        <v>534.8799999999992</v>
      </c>
    </row>
    <row r="306" spans="1:6" ht="21.75" hidden="1" customHeight="1" x14ac:dyDescent="0.2">
      <c r="A306" s="70" t="s">
        <v>407</v>
      </c>
      <c r="B306" s="74">
        <v>200</v>
      </c>
      <c r="C306" s="77" t="s">
        <v>592</v>
      </c>
      <c r="D306" s="79">
        <f t="shared" si="41"/>
        <v>15400</v>
      </c>
      <c r="E306" s="79">
        <f t="shared" si="41"/>
        <v>14865.12</v>
      </c>
      <c r="F306" s="93">
        <f t="shared" si="40"/>
        <v>534.8799999999992</v>
      </c>
    </row>
    <row r="307" spans="1:6" ht="27" customHeight="1" x14ac:dyDescent="0.2">
      <c r="A307" s="83" t="s">
        <v>692</v>
      </c>
      <c r="B307" s="74">
        <v>200</v>
      </c>
      <c r="C307" s="128" t="s">
        <v>747</v>
      </c>
      <c r="D307" s="79">
        <f t="shared" si="41"/>
        <v>15400</v>
      </c>
      <c r="E307" s="79">
        <f t="shared" si="41"/>
        <v>14865.12</v>
      </c>
      <c r="F307" s="93">
        <f t="shared" si="40"/>
        <v>534.8799999999992</v>
      </c>
    </row>
    <row r="308" spans="1:6" ht="15" customHeight="1" x14ac:dyDescent="0.2">
      <c r="A308" s="70" t="s">
        <v>86</v>
      </c>
      <c r="B308" s="74">
        <v>200</v>
      </c>
      <c r="C308" s="128" t="s">
        <v>748</v>
      </c>
      <c r="D308" s="79">
        <f>D310</f>
        <v>15400</v>
      </c>
      <c r="E308" s="79">
        <f>E310</f>
        <v>14865.12</v>
      </c>
      <c r="F308" s="93">
        <f t="shared" si="40"/>
        <v>534.8799999999992</v>
      </c>
    </row>
    <row r="309" spans="1:6" ht="15" customHeight="1" x14ac:dyDescent="0.2">
      <c r="A309" s="70" t="s">
        <v>93</v>
      </c>
      <c r="B309" s="74">
        <v>200</v>
      </c>
      <c r="C309" s="128" t="s">
        <v>749</v>
      </c>
      <c r="D309" s="79">
        <f>D310</f>
        <v>15400</v>
      </c>
      <c r="E309" s="79">
        <f>E310</f>
        <v>14865.12</v>
      </c>
      <c r="F309" s="93">
        <f t="shared" si="40"/>
        <v>534.8799999999992</v>
      </c>
    </row>
    <row r="310" spans="1:6" ht="25.5" customHeight="1" x14ac:dyDescent="0.2">
      <c r="A310" s="70" t="s">
        <v>97</v>
      </c>
      <c r="B310" s="74">
        <v>200</v>
      </c>
      <c r="C310" s="144" t="s">
        <v>721</v>
      </c>
      <c r="D310" s="79">
        <v>15400</v>
      </c>
      <c r="E310" s="103">
        <v>14865.12</v>
      </c>
      <c r="F310" s="93">
        <f t="shared" si="40"/>
        <v>534.8799999999992</v>
      </c>
    </row>
    <row r="311" spans="1:6" ht="24" hidden="1" customHeight="1" x14ac:dyDescent="0.2">
      <c r="A311" s="70" t="s">
        <v>249</v>
      </c>
      <c r="B311" s="74">
        <v>200</v>
      </c>
      <c r="C311" s="77" t="s">
        <v>551</v>
      </c>
      <c r="D311" s="79">
        <f>D312</f>
        <v>0</v>
      </c>
      <c r="E311" s="79">
        <f>E312</f>
        <v>0</v>
      </c>
      <c r="F311" s="80">
        <f>D311-E311</f>
        <v>0</v>
      </c>
    </row>
    <row r="312" spans="1:6" ht="14.25" hidden="1" customHeight="1" x14ac:dyDescent="0.2">
      <c r="A312" s="70" t="s">
        <v>250</v>
      </c>
      <c r="B312" s="74">
        <v>200</v>
      </c>
      <c r="C312" s="77" t="s">
        <v>552</v>
      </c>
      <c r="D312" s="79"/>
      <c r="E312" s="79"/>
      <c r="F312" s="80"/>
    </row>
    <row r="313" spans="1:6" ht="42.75" hidden="1" customHeight="1" x14ac:dyDescent="0.2">
      <c r="A313" s="70" t="s">
        <v>553</v>
      </c>
      <c r="B313" s="74">
        <v>200</v>
      </c>
      <c r="C313" s="77" t="s">
        <v>554</v>
      </c>
      <c r="D313" s="79"/>
      <c r="E313" s="79"/>
      <c r="F313" s="80"/>
    </row>
    <row r="314" spans="1:6" ht="12.75" hidden="1" customHeight="1" x14ac:dyDescent="0.2">
      <c r="A314" s="83" t="s">
        <v>131</v>
      </c>
      <c r="B314" s="74">
        <v>200</v>
      </c>
      <c r="C314" s="77" t="s">
        <v>555</v>
      </c>
      <c r="D314" s="79"/>
      <c r="E314" s="79"/>
      <c r="F314" s="80"/>
    </row>
    <row r="315" spans="1:6" ht="41.25" hidden="1" customHeight="1" x14ac:dyDescent="0.2">
      <c r="A315" s="70" t="s">
        <v>556</v>
      </c>
      <c r="B315" s="74">
        <v>200</v>
      </c>
      <c r="C315" s="77" t="s">
        <v>557</v>
      </c>
      <c r="D315" s="79"/>
      <c r="E315" s="79"/>
      <c r="F315" s="80"/>
    </row>
    <row r="316" spans="1:6" ht="14.25" hidden="1" customHeight="1" x14ac:dyDescent="0.2">
      <c r="A316" s="70" t="s">
        <v>86</v>
      </c>
      <c r="B316" s="74">
        <v>200</v>
      </c>
      <c r="C316" s="77" t="s">
        <v>558</v>
      </c>
      <c r="D316" s="79"/>
      <c r="E316" s="79"/>
      <c r="F316" s="80"/>
    </row>
    <row r="317" spans="1:6" ht="11.25" hidden="1" customHeight="1" x14ac:dyDescent="0.2">
      <c r="A317" s="70" t="s">
        <v>152</v>
      </c>
      <c r="B317" s="74">
        <v>200</v>
      </c>
      <c r="C317" s="77" t="s">
        <v>559</v>
      </c>
      <c r="D317" s="79"/>
      <c r="E317" s="79"/>
      <c r="F317" s="80"/>
    </row>
    <row r="318" spans="1:6" ht="39.75" hidden="1" customHeight="1" x14ac:dyDescent="0.2">
      <c r="A318" s="70" t="s">
        <v>560</v>
      </c>
      <c r="B318" s="74">
        <v>200</v>
      </c>
      <c r="C318" s="77" t="s">
        <v>561</v>
      </c>
      <c r="D318" s="79"/>
      <c r="E318" s="79"/>
      <c r="F318" s="80"/>
    </row>
    <row r="319" spans="1:6" ht="15.75" customHeight="1" x14ac:dyDescent="0.2">
      <c r="A319" s="70" t="s">
        <v>562</v>
      </c>
      <c r="B319" s="74">
        <v>200</v>
      </c>
      <c r="C319" s="77" t="s">
        <v>563</v>
      </c>
      <c r="D319" s="79">
        <f>D322+D335</f>
        <v>24000</v>
      </c>
      <c r="E319" s="79">
        <f>SUM(E322)</f>
        <v>14000</v>
      </c>
      <c r="F319" s="103">
        <f>D319</f>
        <v>24000</v>
      </c>
    </row>
    <row r="320" spans="1:6" ht="33" hidden="1" customHeight="1" x14ac:dyDescent="0.2">
      <c r="A320" s="70" t="s">
        <v>564</v>
      </c>
      <c r="B320" s="74">
        <v>200</v>
      </c>
      <c r="C320" s="77" t="s">
        <v>565</v>
      </c>
      <c r="D320" s="79">
        <f t="shared" ref="D320:F320" si="42">D322</f>
        <v>24000</v>
      </c>
      <c r="E320" s="79">
        <f t="shared" si="42"/>
        <v>14000</v>
      </c>
      <c r="F320" s="103">
        <f t="shared" si="42"/>
        <v>10000</v>
      </c>
    </row>
    <row r="321" spans="1:6" ht="39" customHeight="1" x14ac:dyDescent="0.2">
      <c r="A321" s="156" t="s">
        <v>766</v>
      </c>
      <c r="B321" s="150">
        <v>200</v>
      </c>
      <c r="C321" s="150" t="s">
        <v>565</v>
      </c>
      <c r="D321" s="151">
        <v>24000</v>
      </c>
      <c r="E321" s="151">
        <v>14000</v>
      </c>
      <c r="F321" s="151">
        <v>24000</v>
      </c>
    </row>
    <row r="322" spans="1:6" ht="29.25" customHeight="1" x14ac:dyDescent="0.2">
      <c r="A322" s="70" t="s">
        <v>566</v>
      </c>
      <c r="B322" s="74">
        <v>200</v>
      </c>
      <c r="C322" s="77" t="s">
        <v>567</v>
      </c>
      <c r="D322" s="79">
        <f>D323+D330+D340</f>
        <v>24000</v>
      </c>
      <c r="E322" s="103">
        <f>SUM(E340+E330)</f>
        <v>14000</v>
      </c>
      <c r="F322" s="103">
        <f>F323+F330+F340</f>
        <v>10000</v>
      </c>
    </row>
    <row r="323" spans="1:6" ht="78.75" hidden="1" customHeight="1" x14ac:dyDescent="0.2">
      <c r="A323" s="70" t="s">
        <v>635</v>
      </c>
      <c r="B323" s="74">
        <v>200</v>
      </c>
      <c r="C323" s="77" t="s">
        <v>574</v>
      </c>
      <c r="D323" s="79"/>
      <c r="E323" s="79"/>
      <c r="F323" s="103"/>
    </row>
    <row r="324" spans="1:6" ht="22.5" hidden="1" customHeight="1" x14ac:dyDescent="0.2">
      <c r="A324" s="83" t="s">
        <v>128</v>
      </c>
      <c r="B324" s="74">
        <v>200</v>
      </c>
      <c r="C324" s="77" t="s">
        <v>573</v>
      </c>
      <c r="D324" s="79"/>
      <c r="E324" s="79"/>
      <c r="F324" s="103"/>
    </row>
    <row r="325" spans="1:6" ht="24.75" hidden="1" customHeight="1" x14ac:dyDescent="0.2">
      <c r="A325" s="70" t="s">
        <v>129</v>
      </c>
      <c r="B325" s="74">
        <v>200</v>
      </c>
      <c r="C325" s="77" t="s">
        <v>572</v>
      </c>
      <c r="D325" s="79"/>
      <c r="E325" s="79"/>
      <c r="F325" s="103"/>
    </row>
    <row r="326" spans="1:6" ht="27" hidden="1" customHeight="1" x14ac:dyDescent="0.2">
      <c r="A326" s="70" t="s">
        <v>227</v>
      </c>
      <c r="B326" s="74">
        <v>200</v>
      </c>
      <c r="C326" s="77" t="s">
        <v>571</v>
      </c>
      <c r="D326" s="79"/>
      <c r="E326" s="79"/>
      <c r="F326" s="103"/>
    </row>
    <row r="327" spans="1:6" ht="15" hidden="1" customHeight="1" x14ac:dyDescent="0.2">
      <c r="A327" s="70" t="s">
        <v>86</v>
      </c>
      <c r="B327" s="74">
        <v>200</v>
      </c>
      <c r="C327" s="77" t="s">
        <v>570</v>
      </c>
      <c r="D327" s="79"/>
      <c r="E327" s="79"/>
      <c r="F327" s="103"/>
    </row>
    <row r="328" spans="1:6" ht="14.25" hidden="1" customHeight="1" x14ac:dyDescent="0.2">
      <c r="A328" s="70" t="s">
        <v>93</v>
      </c>
      <c r="B328" s="74">
        <v>200</v>
      </c>
      <c r="C328" s="77" t="s">
        <v>569</v>
      </c>
      <c r="D328" s="79"/>
      <c r="E328" s="79"/>
      <c r="F328" s="103"/>
    </row>
    <row r="329" spans="1:6" ht="12" hidden="1" customHeight="1" x14ac:dyDescent="0.2">
      <c r="A329" s="70" t="s">
        <v>98</v>
      </c>
      <c r="B329" s="74">
        <v>200</v>
      </c>
      <c r="C329" s="77" t="s">
        <v>568</v>
      </c>
      <c r="D329" s="79"/>
      <c r="E329" s="79"/>
      <c r="F329" s="103"/>
    </row>
    <row r="330" spans="1:6" ht="76.5" customHeight="1" x14ac:dyDescent="0.2">
      <c r="A330" s="70" t="s">
        <v>640</v>
      </c>
      <c r="B330" s="74">
        <v>200</v>
      </c>
      <c r="C330" s="77" t="s">
        <v>641</v>
      </c>
      <c r="D330" s="79">
        <f t="shared" ref="D330:F332" si="43">D331</f>
        <v>10000</v>
      </c>
      <c r="E330" s="79">
        <v>0</v>
      </c>
      <c r="F330" s="103">
        <f t="shared" si="43"/>
        <v>10000</v>
      </c>
    </row>
    <row r="331" spans="1:6" ht="25.5" customHeight="1" x14ac:dyDescent="0.2">
      <c r="A331" s="70" t="s">
        <v>227</v>
      </c>
      <c r="B331" s="74">
        <v>200</v>
      </c>
      <c r="C331" s="77" t="s">
        <v>642</v>
      </c>
      <c r="D331" s="79">
        <f t="shared" si="43"/>
        <v>10000</v>
      </c>
      <c r="E331" s="147">
        <v>0</v>
      </c>
      <c r="F331" s="103">
        <f t="shared" si="43"/>
        <v>10000</v>
      </c>
    </row>
    <row r="332" spans="1:6" ht="12" customHeight="1" x14ac:dyDescent="0.2">
      <c r="A332" s="70" t="s">
        <v>86</v>
      </c>
      <c r="B332" s="74">
        <v>200</v>
      </c>
      <c r="C332" s="77" t="s">
        <v>643</v>
      </c>
      <c r="D332" s="79">
        <f t="shared" si="43"/>
        <v>10000</v>
      </c>
      <c r="E332" s="147">
        <v>0</v>
      </c>
      <c r="F332" s="103">
        <f t="shared" si="43"/>
        <v>10000</v>
      </c>
    </row>
    <row r="333" spans="1:6" ht="14.25" customHeight="1" x14ac:dyDescent="0.2">
      <c r="A333" s="70" t="s">
        <v>93</v>
      </c>
      <c r="B333" s="74">
        <v>200</v>
      </c>
      <c r="C333" s="139" t="s">
        <v>644</v>
      </c>
      <c r="D333" s="79">
        <f>D334</f>
        <v>10000</v>
      </c>
      <c r="E333" s="147">
        <v>0</v>
      </c>
      <c r="F333" s="103">
        <f>F334</f>
        <v>10000</v>
      </c>
    </row>
    <row r="334" spans="1:6" ht="12" customHeight="1" x14ac:dyDescent="0.2">
      <c r="A334" s="70" t="s">
        <v>98</v>
      </c>
      <c r="B334" s="74">
        <v>200</v>
      </c>
      <c r="C334" s="139" t="s">
        <v>645</v>
      </c>
      <c r="D334" s="79">
        <v>10000</v>
      </c>
      <c r="E334" s="147">
        <v>0</v>
      </c>
      <c r="F334" s="103">
        <v>10000</v>
      </c>
    </row>
    <row r="335" spans="1:6" ht="15.75" hidden="1" customHeight="1" x14ac:dyDescent="0.2">
      <c r="A335" s="70" t="s">
        <v>710</v>
      </c>
      <c r="B335" s="144">
        <v>200</v>
      </c>
      <c r="C335" s="139" t="s">
        <v>711</v>
      </c>
      <c r="D335" s="140">
        <f>D336</f>
        <v>0</v>
      </c>
      <c r="E335" s="141" t="s">
        <v>75</v>
      </c>
      <c r="F335" s="145">
        <v>10000</v>
      </c>
    </row>
    <row r="336" spans="1:6" ht="54.75" hidden="1" customHeight="1" x14ac:dyDescent="0.2">
      <c r="A336" s="70" t="s">
        <v>712</v>
      </c>
      <c r="B336" s="144">
        <v>200</v>
      </c>
      <c r="C336" s="139" t="s">
        <v>713</v>
      </c>
      <c r="D336" s="140">
        <f>D337</f>
        <v>0</v>
      </c>
      <c r="E336" s="141" t="s">
        <v>75</v>
      </c>
      <c r="F336" s="145">
        <v>10000</v>
      </c>
    </row>
    <row r="337" spans="1:6" ht="29.25" hidden="1" customHeight="1" x14ac:dyDescent="0.2">
      <c r="A337" s="70" t="s">
        <v>227</v>
      </c>
      <c r="B337" s="144">
        <v>200</v>
      </c>
      <c r="C337" s="139" t="s">
        <v>714</v>
      </c>
      <c r="D337" s="140">
        <f>D338</f>
        <v>0</v>
      </c>
      <c r="E337" s="141" t="s">
        <v>75</v>
      </c>
      <c r="F337" s="145">
        <v>10000</v>
      </c>
    </row>
    <row r="338" spans="1:6" ht="20.25" hidden="1" customHeight="1" x14ac:dyDescent="0.2">
      <c r="A338" s="70" t="s">
        <v>100</v>
      </c>
      <c r="B338" s="144">
        <v>200</v>
      </c>
      <c r="C338" s="139" t="s">
        <v>715</v>
      </c>
      <c r="D338" s="140">
        <f>D339</f>
        <v>0</v>
      </c>
      <c r="E338" s="141" t="s">
        <v>75</v>
      </c>
      <c r="F338" s="145">
        <v>10000</v>
      </c>
    </row>
    <row r="339" spans="1:6" ht="9" hidden="1" customHeight="1" x14ac:dyDescent="0.2">
      <c r="A339" s="70" t="s">
        <v>525</v>
      </c>
      <c r="B339" s="144">
        <v>200</v>
      </c>
      <c r="C339" s="139" t="s">
        <v>716</v>
      </c>
      <c r="D339" s="79"/>
      <c r="E339" s="141" t="s">
        <v>75</v>
      </c>
      <c r="F339" s="145">
        <v>10000</v>
      </c>
    </row>
    <row r="340" spans="1:6" ht="93.75" customHeight="1" x14ac:dyDescent="0.2">
      <c r="A340" s="70" t="s">
        <v>740</v>
      </c>
      <c r="B340" s="144">
        <v>200</v>
      </c>
      <c r="C340" s="144" t="s">
        <v>722</v>
      </c>
      <c r="D340" s="145">
        <f t="shared" ref="D340:E342" si="44">D341</f>
        <v>14000</v>
      </c>
      <c r="E340" s="145">
        <f t="shared" si="44"/>
        <v>14000</v>
      </c>
      <c r="F340" s="145">
        <f t="shared" ref="F340:F342" si="45">F341</f>
        <v>0</v>
      </c>
    </row>
    <row r="341" spans="1:6" ht="29.25" customHeight="1" x14ac:dyDescent="0.2">
      <c r="A341" s="70" t="s">
        <v>227</v>
      </c>
      <c r="B341" s="144">
        <v>200</v>
      </c>
      <c r="C341" s="144" t="s">
        <v>741</v>
      </c>
      <c r="D341" s="145">
        <f t="shared" si="44"/>
        <v>14000</v>
      </c>
      <c r="E341" s="145">
        <f t="shared" si="44"/>
        <v>14000</v>
      </c>
      <c r="F341" s="145">
        <f t="shared" si="45"/>
        <v>0</v>
      </c>
    </row>
    <row r="342" spans="1:6" ht="14.25" customHeight="1" x14ac:dyDescent="0.2">
      <c r="A342" s="70" t="s">
        <v>86</v>
      </c>
      <c r="B342" s="144">
        <v>200</v>
      </c>
      <c r="C342" s="144" t="s">
        <v>742</v>
      </c>
      <c r="D342" s="145">
        <f t="shared" si="44"/>
        <v>14000</v>
      </c>
      <c r="E342" s="145">
        <f t="shared" si="44"/>
        <v>14000</v>
      </c>
      <c r="F342" s="145">
        <f t="shared" si="45"/>
        <v>0</v>
      </c>
    </row>
    <row r="343" spans="1:6" ht="14.25" customHeight="1" x14ac:dyDescent="0.2">
      <c r="A343" s="70" t="s">
        <v>93</v>
      </c>
      <c r="B343" s="144">
        <v>200</v>
      </c>
      <c r="C343" s="144" t="s">
        <v>743</v>
      </c>
      <c r="D343" s="145">
        <f>SUM(D344:D345)</f>
        <v>14000</v>
      </c>
      <c r="E343" s="145">
        <f>SUM(E344:E345)</f>
        <v>14000</v>
      </c>
      <c r="F343" s="145">
        <f>F344</f>
        <v>0</v>
      </c>
    </row>
    <row r="344" spans="1:6" ht="14.25" customHeight="1" x14ac:dyDescent="0.2">
      <c r="A344" s="70" t="s">
        <v>94</v>
      </c>
      <c r="B344" s="144">
        <v>200</v>
      </c>
      <c r="C344" s="144" t="s">
        <v>744</v>
      </c>
      <c r="D344" s="145">
        <v>4000</v>
      </c>
      <c r="E344" s="145">
        <v>4000</v>
      </c>
      <c r="F344" s="145">
        <f>SUM(D344-E344)</f>
        <v>0</v>
      </c>
    </row>
    <row r="345" spans="1:6" ht="14.25" customHeight="1" x14ac:dyDescent="0.2">
      <c r="A345" s="70" t="s">
        <v>98</v>
      </c>
      <c r="B345" s="144">
        <v>200</v>
      </c>
      <c r="C345" s="144" t="s">
        <v>745</v>
      </c>
      <c r="D345" s="145">
        <v>10000</v>
      </c>
      <c r="E345" s="145">
        <v>10000</v>
      </c>
      <c r="F345" s="145">
        <f>SUM(D345-E345)</f>
        <v>0</v>
      </c>
    </row>
    <row r="346" spans="1:6" ht="14.25" customHeight="1" x14ac:dyDescent="0.2">
      <c r="A346" s="70" t="s">
        <v>115</v>
      </c>
      <c r="B346" s="74">
        <v>200</v>
      </c>
      <c r="C346" s="139" t="s">
        <v>717</v>
      </c>
      <c r="D346" s="79">
        <f>D348+D379</f>
        <v>1950500</v>
      </c>
      <c r="E346" s="125">
        <f>E348+E379</f>
        <v>1920808</v>
      </c>
      <c r="F346" s="79">
        <f>D346-E346</f>
        <v>29692</v>
      </c>
    </row>
    <row r="347" spans="1:6" ht="40.5" customHeight="1" x14ac:dyDescent="0.2">
      <c r="A347" s="156" t="s">
        <v>766</v>
      </c>
      <c r="B347" s="157">
        <v>200</v>
      </c>
      <c r="C347" s="157" t="s">
        <v>780</v>
      </c>
      <c r="D347" s="160">
        <v>1950500</v>
      </c>
      <c r="E347" s="160">
        <v>1920808</v>
      </c>
      <c r="F347" s="160">
        <v>29692</v>
      </c>
    </row>
    <row r="348" spans="1:6" ht="28.5" customHeight="1" x14ac:dyDescent="0.2">
      <c r="A348" s="70" t="s">
        <v>371</v>
      </c>
      <c r="B348" s="74">
        <v>200</v>
      </c>
      <c r="C348" s="77" t="s">
        <v>372</v>
      </c>
      <c r="D348" s="79">
        <f>D349+D356+D363+D375</f>
        <v>1950500</v>
      </c>
      <c r="E348" s="125">
        <f>E349+E356+E363+E375</f>
        <v>1920808</v>
      </c>
      <c r="F348" s="125">
        <f t="shared" ref="F348:F415" si="46">D348-E348</f>
        <v>29692</v>
      </c>
    </row>
    <row r="349" spans="1:6" ht="77.25" customHeight="1" x14ac:dyDescent="0.2">
      <c r="A349" s="70" t="s">
        <v>373</v>
      </c>
      <c r="B349" s="74">
        <v>200</v>
      </c>
      <c r="C349" s="77" t="s">
        <v>374</v>
      </c>
      <c r="D349" s="79">
        <f t="shared" ref="D349:E354" si="47">D350</f>
        <v>347600</v>
      </c>
      <c r="E349" s="79">
        <f t="shared" si="47"/>
        <v>321268.95</v>
      </c>
      <c r="F349" s="125">
        <f t="shared" si="46"/>
        <v>26331.049999999988</v>
      </c>
    </row>
    <row r="350" spans="1:6" ht="23.25" hidden="1" customHeight="1" x14ac:dyDescent="0.2">
      <c r="A350" s="83" t="s">
        <v>128</v>
      </c>
      <c r="B350" s="74">
        <v>200</v>
      </c>
      <c r="C350" s="77" t="s">
        <v>375</v>
      </c>
      <c r="D350" s="79">
        <f t="shared" si="47"/>
        <v>347600</v>
      </c>
      <c r="E350" s="79">
        <f t="shared" si="47"/>
        <v>321268.95</v>
      </c>
      <c r="F350" s="125">
        <f t="shared" si="46"/>
        <v>26331.049999999988</v>
      </c>
    </row>
    <row r="351" spans="1:6" ht="22.5" hidden="1" customHeight="1" x14ac:dyDescent="0.2">
      <c r="A351" s="70" t="s">
        <v>129</v>
      </c>
      <c r="B351" s="74">
        <v>200</v>
      </c>
      <c r="C351" s="77" t="s">
        <v>376</v>
      </c>
      <c r="D351" s="79">
        <f t="shared" si="47"/>
        <v>347600</v>
      </c>
      <c r="E351" s="79">
        <f t="shared" si="47"/>
        <v>321268.95</v>
      </c>
      <c r="F351" s="125">
        <f t="shared" si="46"/>
        <v>26331.049999999988</v>
      </c>
    </row>
    <row r="352" spans="1:6" ht="27" customHeight="1" x14ac:dyDescent="0.2">
      <c r="A352" s="70" t="s">
        <v>227</v>
      </c>
      <c r="B352" s="74">
        <v>200</v>
      </c>
      <c r="C352" s="77" t="s">
        <v>377</v>
      </c>
      <c r="D352" s="79">
        <f t="shared" si="47"/>
        <v>347600</v>
      </c>
      <c r="E352" s="79">
        <f t="shared" si="47"/>
        <v>321268.95</v>
      </c>
      <c r="F352" s="125">
        <f t="shared" si="46"/>
        <v>26331.049999999988</v>
      </c>
    </row>
    <row r="353" spans="1:6" ht="12.75" customHeight="1" x14ac:dyDescent="0.2">
      <c r="A353" s="70" t="s">
        <v>86</v>
      </c>
      <c r="B353" s="74">
        <v>200</v>
      </c>
      <c r="C353" s="77" t="s">
        <v>378</v>
      </c>
      <c r="D353" s="79">
        <f t="shared" si="47"/>
        <v>347600</v>
      </c>
      <c r="E353" s="79">
        <f t="shared" si="47"/>
        <v>321268.95</v>
      </c>
      <c r="F353" s="125">
        <f t="shared" si="46"/>
        <v>26331.049999999988</v>
      </c>
    </row>
    <row r="354" spans="1:6" ht="12.75" customHeight="1" x14ac:dyDescent="0.2">
      <c r="A354" s="70" t="s">
        <v>93</v>
      </c>
      <c r="B354" s="74">
        <v>200</v>
      </c>
      <c r="C354" s="77" t="s">
        <v>379</v>
      </c>
      <c r="D354" s="79">
        <f t="shared" si="47"/>
        <v>347600</v>
      </c>
      <c r="E354" s="79">
        <f t="shared" si="47"/>
        <v>321268.95</v>
      </c>
      <c r="F354" s="125">
        <f t="shared" si="46"/>
        <v>26331.049999999988</v>
      </c>
    </row>
    <row r="355" spans="1:6" ht="14.25" customHeight="1" x14ac:dyDescent="0.2">
      <c r="A355" s="70" t="s">
        <v>96</v>
      </c>
      <c r="B355" s="74">
        <v>200</v>
      </c>
      <c r="C355" s="77" t="s">
        <v>380</v>
      </c>
      <c r="D355" s="79">
        <v>347600</v>
      </c>
      <c r="E355" s="103">
        <v>321268.95</v>
      </c>
      <c r="F355" s="125">
        <f t="shared" si="46"/>
        <v>26331.049999999988</v>
      </c>
    </row>
    <row r="356" spans="1:6" ht="81.75" customHeight="1" x14ac:dyDescent="0.2">
      <c r="A356" s="70" t="s">
        <v>381</v>
      </c>
      <c r="B356" s="74">
        <v>200</v>
      </c>
      <c r="C356" s="77" t="s">
        <v>382</v>
      </c>
      <c r="D356" s="79">
        <f t="shared" ref="D356:E361" si="48">D357</f>
        <v>49500</v>
      </c>
      <c r="E356" s="79">
        <f t="shared" si="48"/>
        <v>48234.45</v>
      </c>
      <c r="F356" s="125">
        <f t="shared" si="46"/>
        <v>1265.5500000000029</v>
      </c>
    </row>
    <row r="357" spans="1:6" ht="21" hidden="1" customHeight="1" x14ac:dyDescent="0.2">
      <c r="A357" s="83" t="s">
        <v>128</v>
      </c>
      <c r="B357" s="74">
        <v>200</v>
      </c>
      <c r="C357" s="77" t="s">
        <v>383</v>
      </c>
      <c r="D357" s="79">
        <f t="shared" si="48"/>
        <v>49500</v>
      </c>
      <c r="E357" s="79">
        <f t="shared" si="48"/>
        <v>48234.45</v>
      </c>
      <c r="F357" s="125">
        <f t="shared" si="46"/>
        <v>1265.5500000000029</v>
      </c>
    </row>
    <row r="358" spans="1:6" ht="23.25" hidden="1" customHeight="1" x14ac:dyDescent="0.2">
      <c r="A358" s="70" t="s">
        <v>129</v>
      </c>
      <c r="B358" s="74">
        <v>200</v>
      </c>
      <c r="C358" s="77" t="s">
        <v>384</v>
      </c>
      <c r="D358" s="79">
        <f t="shared" si="48"/>
        <v>49500</v>
      </c>
      <c r="E358" s="79">
        <f t="shared" si="48"/>
        <v>48234.45</v>
      </c>
      <c r="F358" s="125">
        <f t="shared" si="46"/>
        <v>1265.5500000000029</v>
      </c>
    </row>
    <row r="359" spans="1:6" ht="27.75" customHeight="1" x14ac:dyDescent="0.2">
      <c r="A359" s="70" t="s">
        <v>227</v>
      </c>
      <c r="B359" s="74">
        <v>200</v>
      </c>
      <c r="C359" s="77" t="s">
        <v>385</v>
      </c>
      <c r="D359" s="79">
        <f t="shared" si="48"/>
        <v>49500</v>
      </c>
      <c r="E359" s="79">
        <f t="shared" si="48"/>
        <v>48234.45</v>
      </c>
      <c r="F359" s="125">
        <f t="shared" si="46"/>
        <v>1265.5500000000029</v>
      </c>
    </row>
    <row r="360" spans="1:6" ht="12.75" customHeight="1" x14ac:dyDescent="0.2">
      <c r="A360" s="70" t="s">
        <v>86</v>
      </c>
      <c r="B360" s="74">
        <v>200</v>
      </c>
      <c r="C360" s="77" t="s">
        <v>386</v>
      </c>
      <c r="D360" s="79">
        <f t="shared" si="48"/>
        <v>49500</v>
      </c>
      <c r="E360" s="79">
        <f t="shared" si="48"/>
        <v>48234.45</v>
      </c>
      <c r="F360" s="125">
        <f t="shared" si="46"/>
        <v>1265.5500000000029</v>
      </c>
    </row>
    <row r="361" spans="1:6" ht="12.75" customHeight="1" x14ac:dyDescent="0.2">
      <c r="A361" s="70" t="s">
        <v>93</v>
      </c>
      <c r="B361" s="74">
        <v>200</v>
      </c>
      <c r="C361" s="77" t="s">
        <v>387</v>
      </c>
      <c r="D361" s="79">
        <f t="shared" si="48"/>
        <v>49500</v>
      </c>
      <c r="E361" s="79">
        <f t="shared" si="48"/>
        <v>48234.45</v>
      </c>
      <c r="F361" s="125">
        <f t="shared" si="46"/>
        <v>1265.5500000000029</v>
      </c>
    </row>
    <row r="362" spans="1:6" ht="16.5" customHeight="1" x14ac:dyDescent="0.2">
      <c r="A362" s="70" t="s">
        <v>97</v>
      </c>
      <c r="B362" s="74">
        <v>200</v>
      </c>
      <c r="C362" s="77" t="s">
        <v>388</v>
      </c>
      <c r="D362" s="79">
        <v>49500</v>
      </c>
      <c r="E362" s="103">
        <v>48234.45</v>
      </c>
      <c r="F362" s="125">
        <f t="shared" si="46"/>
        <v>1265.5500000000029</v>
      </c>
    </row>
    <row r="363" spans="1:6" ht="75.75" customHeight="1" x14ac:dyDescent="0.2">
      <c r="A363" s="70" t="s">
        <v>389</v>
      </c>
      <c r="B363" s="74">
        <v>200</v>
      </c>
      <c r="C363" s="77" t="s">
        <v>390</v>
      </c>
      <c r="D363" s="79">
        <f t="shared" ref="D363:E365" si="49">D364</f>
        <v>1553400</v>
      </c>
      <c r="E363" s="125">
        <f t="shared" si="49"/>
        <v>1551304.6</v>
      </c>
      <c r="F363" s="125">
        <f t="shared" si="46"/>
        <v>2095.3999999999069</v>
      </c>
    </row>
    <row r="364" spans="1:6" ht="12.75" hidden="1" customHeight="1" x14ac:dyDescent="0.2">
      <c r="A364" s="83" t="s">
        <v>128</v>
      </c>
      <c r="B364" s="74">
        <v>200</v>
      </c>
      <c r="C364" s="77" t="s">
        <v>391</v>
      </c>
      <c r="D364" s="79">
        <f t="shared" si="49"/>
        <v>1553400</v>
      </c>
      <c r="E364" s="79">
        <f t="shared" si="49"/>
        <v>1551304.6</v>
      </c>
      <c r="F364" s="125">
        <f t="shared" si="46"/>
        <v>2095.3999999999069</v>
      </c>
    </row>
    <row r="365" spans="1:6" ht="21.75" hidden="1" customHeight="1" x14ac:dyDescent="0.2">
      <c r="A365" s="70" t="s">
        <v>129</v>
      </c>
      <c r="B365" s="74">
        <v>200</v>
      </c>
      <c r="C365" s="77" t="s">
        <v>392</v>
      </c>
      <c r="D365" s="79">
        <f t="shared" si="49"/>
        <v>1553400</v>
      </c>
      <c r="E365" s="79">
        <f t="shared" si="49"/>
        <v>1551304.6</v>
      </c>
      <c r="F365" s="125">
        <f t="shared" si="46"/>
        <v>2095.3999999999069</v>
      </c>
    </row>
    <row r="366" spans="1:6" ht="27" customHeight="1" x14ac:dyDescent="0.2">
      <c r="A366" s="70" t="s">
        <v>227</v>
      </c>
      <c r="B366" s="74">
        <v>200</v>
      </c>
      <c r="C366" s="77" t="s">
        <v>393</v>
      </c>
      <c r="D366" s="79">
        <f>D367+D372</f>
        <v>1553400</v>
      </c>
      <c r="E366" s="125">
        <f>E367+E372</f>
        <v>1551304.6</v>
      </c>
      <c r="F366" s="125">
        <f t="shared" si="46"/>
        <v>2095.3999999999069</v>
      </c>
    </row>
    <row r="367" spans="1:6" ht="15" customHeight="1" x14ac:dyDescent="0.2">
      <c r="A367" s="70" t="s">
        <v>86</v>
      </c>
      <c r="B367" s="74">
        <v>200</v>
      </c>
      <c r="C367" s="77" t="s">
        <v>394</v>
      </c>
      <c r="D367" s="79">
        <f>D368+D371</f>
        <v>831700</v>
      </c>
      <c r="E367" s="79">
        <f>E368</f>
        <v>831680.39000000013</v>
      </c>
      <c r="F367" s="125">
        <f t="shared" si="46"/>
        <v>19.609999999869615</v>
      </c>
    </row>
    <row r="368" spans="1:6" ht="15" customHeight="1" x14ac:dyDescent="0.2">
      <c r="A368" s="70" t="s">
        <v>93</v>
      </c>
      <c r="B368" s="74">
        <v>200</v>
      </c>
      <c r="C368" s="77" t="s">
        <v>395</v>
      </c>
      <c r="D368" s="79">
        <f>D369+D370</f>
        <v>831700</v>
      </c>
      <c r="E368" s="125">
        <f>E369+E370</f>
        <v>831680.39000000013</v>
      </c>
      <c r="F368" s="125">
        <f t="shared" si="46"/>
        <v>19.609999999869615</v>
      </c>
    </row>
    <row r="369" spans="1:6" ht="15" customHeight="1" x14ac:dyDescent="0.2">
      <c r="A369" s="70" t="s">
        <v>97</v>
      </c>
      <c r="B369" s="74">
        <v>200</v>
      </c>
      <c r="C369" s="77" t="s">
        <v>396</v>
      </c>
      <c r="D369" s="79">
        <v>532600</v>
      </c>
      <c r="E369" s="103">
        <v>532587.31000000006</v>
      </c>
      <c r="F369" s="125">
        <f t="shared" si="46"/>
        <v>12.689999999944121</v>
      </c>
    </row>
    <row r="370" spans="1:6" ht="15" customHeight="1" x14ac:dyDescent="0.2">
      <c r="A370" s="70" t="s">
        <v>98</v>
      </c>
      <c r="B370" s="74">
        <v>200</v>
      </c>
      <c r="C370" s="77" t="s">
        <v>397</v>
      </c>
      <c r="D370" s="79">
        <v>299100</v>
      </c>
      <c r="E370" s="103">
        <v>299093.08</v>
      </c>
      <c r="F370" s="125">
        <f t="shared" si="46"/>
        <v>6.9199999999837019</v>
      </c>
    </row>
    <row r="371" spans="1:6" ht="12" hidden="1" customHeight="1" x14ac:dyDescent="0.2">
      <c r="A371" s="70" t="s">
        <v>99</v>
      </c>
      <c r="B371" s="74">
        <v>200</v>
      </c>
      <c r="C371" s="77" t="s">
        <v>398</v>
      </c>
      <c r="D371" s="79"/>
      <c r="E371" s="79" t="s">
        <v>75</v>
      </c>
      <c r="F371" s="125" t="e">
        <f t="shared" si="46"/>
        <v>#VALUE!</v>
      </c>
    </row>
    <row r="372" spans="1:6" ht="16.5" customHeight="1" x14ac:dyDescent="0.2">
      <c r="A372" s="70" t="s">
        <v>100</v>
      </c>
      <c r="B372" s="74">
        <v>200</v>
      </c>
      <c r="C372" s="77" t="s">
        <v>399</v>
      </c>
      <c r="D372" s="79">
        <f>D373+D374</f>
        <v>721700</v>
      </c>
      <c r="E372" s="79">
        <f>E373+E374</f>
        <v>719624.21</v>
      </c>
      <c r="F372" s="125">
        <f t="shared" si="46"/>
        <v>2075.7900000000373</v>
      </c>
    </row>
    <row r="373" spans="1:6" ht="16.5" customHeight="1" x14ac:dyDescent="0.2">
      <c r="A373" s="70" t="s">
        <v>525</v>
      </c>
      <c r="B373" s="132">
        <v>200</v>
      </c>
      <c r="C373" s="132" t="s">
        <v>699</v>
      </c>
      <c r="D373" s="133">
        <v>357600</v>
      </c>
      <c r="E373" s="133">
        <v>357600</v>
      </c>
      <c r="F373" s="143" t="s">
        <v>75</v>
      </c>
    </row>
    <row r="374" spans="1:6" ht="16.5" customHeight="1" x14ac:dyDescent="0.2">
      <c r="A374" s="70" t="s">
        <v>101</v>
      </c>
      <c r="B374" s="74">
        <v>200</v>
      </c>
      <c r="C374" s="77" t="s">
        <v>400</v>
      </c>
      <c r="D374" s="79">
        <v>364100</v>
      </c>
      <c r="E374" s="79">
        <v>362024.21</v>
      </c>
      <c r="F374" s="125">
        <f t="shared" si="46"/>
        <v>2075.789999999979</v>
      </c>
    </row>
    <row r="375" spans="1:6" ht="92.25" hidden="1" customHeight="1" x14ac:dyDescent="0.2">
      <c r="A375" s="70" t="s">
        <v>612</v>
      </c>
      <c r="B375" s="74">
        <v>200</v>
      </c>
      <c r="C375" s="77" t="s">
        <v>613</v>
      </c>
      <c r="D375" s="79"/>
      <c r="E375" s="79"/>
      <c r="F375" s="125">
        <f t="shared" si="46"/>
        <v>0</v>
      </c>
    </row>
    <row r="376" spans="1:6" ht="24" hidden="1" customHeight="1" x14ac:dyDescent="0.2">
      <c r="A376" s="70" t="s">
        <v>227</v>
      </c>
      <c r="B376" s="74">
        <v>200</v>
      </c>
      <c r="C376" s="77" t="s">
        <v>614</v>
      </c>
      <c r="D376" s="79"/>
      <c r="E376" s="79"/>
      <c r="F376" s="125">
        <f t="shared" si="46"/>
        <v>0</v>
      </c>
    </row>
    <row r="377" spans="1:6" ht="14.25" hidden="1" customHeight="1" x14ac:dyDescent="0.2">
      <c r="A377" s="70" t="s">
        <v>100</v>
      </c>
      <c r="B377" s="74">
        <v>200</v>
      </c>
      <c r="C377" s="77" t="s">
        <v>615</v>
      </c>
      <c r="D377" s="79"/>
      <c r="E377" s="79"/>
      <c r="F377" s="125">
        <f t="shared" si="46"/>
        <v>0</v>
      </c>
    </row>
    <row r="378" spans="1:6" ht="12.75" hidden="1" customHeight="1" x14ac:dyDescent="0.2">
      <c r="A378" s="70" t="s">
        <v>525</v>
      </c>
      <c r="B378" s="74">
        <v>200</v>
      </c>
      <c r="C378" s="77" t="s">
        <v>616</v>
      </c>
      <c r="D378" s="79"/>
      <c r="E378" s="79"/>
      <c r="F378" s="125">
        <f t="shared" si="46"/>
        <v>0</v>
      </c>
    </row>
    <row r="379" spans="1:6" ht="12.75" hidden="1" customHeight="1" x14ac:dyDescent="0.2">
      <c r="A379" s="70" t="s">
        <v>250</v>
      </c>
      <c r="B379" s="74">
        <v>200</v>
      </c>
      <c r="C379" s="77" t="s">
        <v>652</v>
      </c>
      <c r="D379" s="79"/>
      <c r="E379" s="79"/>
      <c r="F379" s="125">
        <f t="shared" si="46"/>
        <v>0</v>
      </c>
    </row>
    <row r="380" spans="1:6" ht="57" hidden="1" customHeight="1" x14ac:dyDescent="0.2">
      <c r="A380" s="70" t="s">
        <v>647</v>
      </c>
      <c r="B380" s="74">
        <v>200</v>
      </c>
      <c r="C380" s="77" t="s">
        <v>651</v>
      </c>
      <c r="D380" s="79"/>
      <c r="E380" s="79"/>
      <c r="F380" s="125">
        <f t="shared" si="46"/>
        <v>0</v>
      </c>
    </row>
    <row r="381" spans="1:6" ht="22.5" hidden="1" customHeight="1" x14ac:dyDescent="0.2">
      <c r="A381" s="70" t="s">
        <v>646</v>
      </c>
      <c r="B381" s="74">
        <v>200</v>
      </c>
      <c r="C381" s="77" t="s">
        <v>650</v>
      </c>
      <c r="D381" s="79"/>
      <c r="E381" s="79"/>
      <c r="F381" s="125">
        <f t="shared" si="46"/>
        <v>0</v>
      </c>
    </row>
    <row r="382" spans="1:6" ht="15.75" hidden="1" customHeight="1" x14ac:dyDescent="0.2">
      <c r="A382" s="70" t="s">
        <v>100</v>
      </c>
      <c r="B382" s="74">
        <v>200</v>
      </c>
      <c r="C382" s="77" t="s">
        <v>649</v>
      </c>
      <c r="D382" s="79"/>
      <c r="E382" s="79"/>
      <c r="F382" s="125">
        <f t="shared" si="46"/>
        <v>0</v>
      </c>
    </row>
    <row r="383" spans="1:6" ht="12.75" hidden="1" customHeight="1" x14ac:dyDescent="0.2">
      <c r="A383" s="70" t="s">
        <v>525</v>
      </c>
      <c r="B383" s="74">
        <v>200</v>
      </c>
      <c r="C383" s="77" t="s">
        <v>648</v>
      </c>
      <c r="D383" s="79"/>
      <c r="E383" s="79"/>
      <c r="F383" s="125">
        <f t="shared" si="46"/>
        <v>0</v>
      </c>
    </row>
    <row r="384" spans="1:6" ht="12" customHeight="1" x14ac:dyDescent="0.2">
      <c r="A384" s="78" t="s">
        <v>116</v>
      </c>
      <c r="B384" s="74">
        <v>200</v>
      </c>
      <c r="C384" s="104" t="s">
        <v>117</v>
      </c>
      <c r="D384" s="79">
        <f>D385</f>
        <v>1989200</v>
      </c>
      <c r="E384" s="79">
        <f>E385</f>
        <v>1987062.44</v>
      </c>
      <c r="F384" s="125">
        <f t="shared" si="46"/>
        <v>2137.5600000000559</v>
      </c>
    </row>
    <row r="385" spans="1:6" ht="14.25" customHeight="1" x14ac:dyDescent="0.2">
      <c r="A385" s="70" t="s">
        <v>118</v>
      </c>
      <c r="B385" s="74">
        <v>200</v>
      </c>
      <c r="C385" s="104" t="s">
        <v>119</v>
      </c>
      <c r="D385" s="79">
        <f>D386</f>
        <v>1989200</v>
      </c>
      <c r="E385" s="79">
        <f>E386</f>
        <v>1987062.44</v>
      </c>
      <c r="F385" s="125">
        <f t="shared" si="46"/>
        <v>2137.5600000000559</v>
      </c>
    </row>
    <row r="386" spans="1:6" ht="21" hidden="1" customHeight="1" x14ac:dyDescent="0.2">
      <c r="A386" s="70" t="s">
        <v>401</v>
      </c>
      <c r="B386" s="74">
        <v>200</v>
      </c>
      <c r="C386" s="104" t="s">
        <v>402</v>
      </c>
      <c r="D386" s="79">
        <f>D388+D397</f>
        <v>1989200</v>
      </c>
      <c r="E386" s="79">
        <f>E388+E397</f>
        <v>1987062.44</v>
      </c>
      <c r="F386" s="125">
        <f t="shared" si="46"/>
        <v>2137.5600000000559</v>
      </c>
    </row>
    <row r="387" spans="1:6" ht="27.75" customHeight="1" x14ac:dyDescent="0.2">
      <c r="A387" s="154" t="s">
        <v>768</v>
      </c>
      <c r="B387" s="150">
        <v>200</v>
      </c>
      <c r="C387" s="104" t="s">
        <v>402</v>
      </c>
      <c r="D387" s="151">
        <v>1989200</v>
      </c>
      <c r="E387" s="151">
        <v>1987062.44</v>
      </c>
      <c r="F387" s="151">
        <v>2137.66</v>
      </c>
    </row>
    <row r="388" spans="1:6" ht="18.75" customHeight="1" x14ac:dyDescent="0.2">
      <c r="A388" s="70" t="s">
        <v>403</v>
      </c>
      <c r="B388" s="74">
        <v>200</v>
      </c>
      <c r="C388" s="104" t="s">
        <v>405</v>
      </c>
      <c r="D388" s="79">
        <f t="shared" ref="D388:E395" si="50">D389</f>
        <v>537800</v>
      </c>
      <c r="E388" s="79">
        <f t="shared" si="50"/>
        <v>536938.07999999996</v>
      </c>
      <c r="F388" s="125">
        <f t="shared" si="46"/>
        <v>861.92000000004191</v>
      </c>
    </row>
    <row r="389" spans="1:6" ht="63.75" hidden="1" x14ac:dyDescent="0.2">
      <c r="A389" s="70" t="s">
        <v>404</v>
      </c>
      <c r="B389" s="74">
        <v>200</v>
      </c>
      <c r="C389" s="104" t="s">
        <v>406</v>
      </c>
      <c r="D389" s="79">
        <f t="shared" si="50"/>
        <v>537800</v>
      </c>
      <c r="E389" s="79">
        <f t="shared" si="50"/>
        <v>536938.07999999996</v>
      </c>
      <c r="F389" s="125">
        <f t="shared" si="46"/>
        <v>861.92000000004191</v>
      </c>
    </row>
    <row r="390" spans="1:6" ht="22.5" hidden="1" customHeight="1" x14ac:dyDescent="0.2">
      <c r="A390" s="70" t="s">
        <v>407</v>
      </c>
      <c r="B390" s="74">
        <v>200</v>
      </c>
      <c r="C390" s="104" t="s">
        <v>408</v>
      </c>
      <c r="D390" s="79">
        <f t="shared" si="50"/>
        <v>537800</v>
      </c>
      <c r="E390" s="79">
        <f t="shared" si="50"/>
        <v>536938.07999999996</v>
      </c>
      <c r="F390" s="125">
        <f t="shared" si="46"/>
        <v>861.92000000004191</v>
      </c>
    </row>
    <row r="391" spans="1:6" ht="12" hidden="1" customHeight="1" x14ac:dyDescent="0.2">
      <c r="A391" s="70" t="s">
        <v>177</v>
      </c>
      <c r="B391" s="74">
        <v>200</v>
      </c>
      <c r="C391" s="104" t="s">
        <v>409</v>
      </c>
      <c r="D391" s="79">
        <f>D393</f>
        <v>537800</v>
      </c>
      <c r="E391" s="79">
        <f>E393</f>
        <v>536938.07999999996</v>
      </c>
      <c r="F391" s="125">
        <f t="shared" si="46"/>
        <v>861.92000000004191</v>
      </c>
    </row>
    <row r="392" spans="1:6" ht="18" customHeight="1" x14ac:dyDescent="0.2">
      <c r="A392" s="91" t="s">
        <v>769</v>
      </c>
      <c r="B392" s="150">
        <v>200</v>
      </c>
      <c r="C392" s="104" t="s">
        <v>406</v>
      </c>
      <c r="D392" s="151">
        <v>537800</v>
      </c>
      <c r="E392" s="151">
        <v>536938.07999999996</v>
      </c>
      <c r="F392" s="151">
        <v>861.92</v>
      </c>
    </row>
    <row r="393" spans="1:6" ht="54.75" customHeight="1" x14ac:dyDescent="0.2">
      <c r="A393" s="70" t="s">
        <v>410</v>
      </c>
      <c r="B393" s="74">
        <v>200</v>
      </c>
      <c r="C393" s="104" t="s">
        <v>411</v>
      </c>
      <c r="D393" s="79">
        <f t="shared" si="50"/>
        <v>537800</v>
      </c>
      <c r="E393" s="79">
        <f t="shared" si="50"/>
        <v>536938.07999999996</v>
      </c>
      <c r="F393" s="125">
        <f t="shared" si="46"/>
        <v>861.92000000004191</v>
      </c>
    </row>
    <row r="394" spans="1:6" ht="13.5" customHeight="1" x14ac:dyDescent="0.2">
      <c r="A394" s="70" t="s">
        <v>86</v>
      </c>
      <c r="B394" s="74">
        <v>200</v>
      </c>
      <c r="C394" s="104" t="s">
        <v>412</v>
      </c>
      <c r="D394" s="79">
        <f t="shared" si="50"/>
        <v>537800</v>
      </c>
      <c r="E394" s="79">
        <f t="shared" si="50"/>
        <v>536938.07999999996</v>
      </c>
      <c r="F394" s="125">
        <f t="shared" si="46"/>
        <v>861.92000000004191</v>
      </c>
    </row>
    <row r="395" spans="1:6" ht="14.25" customHeight="1" x14ac:dyDescent="0.2">
      <c r="A395" s="70" t="s">
        <v>152</v>
      </c>
      <c r="B395" s="74">
        <v>200</v>
      </c>
      <c r="C395" s="104" t="s">
        <v>413</v>
      </c>
      <c r="D395" s="79">
        <f t="shared" si="50"/>
        <v>537800</v>
      </c>
      <c r="E395" s="79">
        <f t="shared" si="50"/>
        <v>536938.07999999996</v>
      </c>
      <c r="F395" s="125">
        <f t="shared" si="46"/>
        <v>861.92000000004191</v>
      </c>
    </row>
    <row r="396" spans="1:6" ht="27.75" customHeight="1" x14ac:dyDescent="0.2">
      <c r="A396" s="70" t="s">
        <v>414</v>
      </c>
      <c r="B396" s="74">
        <v>200</v>
      </c>
      <c r="C396" s="104" t="s">
        <v>415</v>
      </c>
      <c r="D396" s="79">
        <v>537800</v>
      </c>
      <c r="E396" s="79">
        <v>536938.07999999996</v>
      </c>
      <c r="F396" s="125">
        <f t="shared" si="46"/>
        <v>861.92000000004191</v>
      </c>
    </row>
    <row r="397" spans="1:6" ht="18.75" customHeight="1" x14ac:dyDescent="0.2">
      <c r="A397" s="70" t="s">
        <v>416</v>
      </c>
      <c r="B397" s="74">
        <v>200</v>
      </c>
      <c r="C397" s="104" t="s">
        <v>417</v>
      </c>
      <c r="D397" s="79">
        <f t="shared" ref="D397:E404" si="51">D398</f>
        <v>1451400</v>
      </c>
      <c r="E397" s="79">
        <f t="shared" si="51"/>
        <v>1450124.36</v>
      </c>
      <c r="F397" s="125">
        <f t="shared" si="46"/>
        <v>1275.6399999998976</v>
      </c>
    </row>
    <row r="398" spans="1:6" ht="66" hidden="1" customHeight="1" x14ac:dyDescent="0.2">
      <c r="A398" s="70" t="s">
        <v>418</v>
      </c>
      <c r="B398" s="74">
        <v>200</v>
      </c>
      <c r="C398" s="104" t="s">
        <v>419</v>
      </c>
      <c r="D398" s="79">
        <f t="shared" si="51"/>
        <v>1451400</v>
      </c>
      <c r="E398" s="79">
        <f t="shared" si="51"/>
        <v>1450124.36</v>
      </c>
      <c r="F398" s="125">
        <f t="shared" si="46"/>
        <v>1275.6399999998976</v>
      </c>
    </row>
    <row r="399" spans="1:6" ht="21.75" hidden="1" customHeight="1" x14ac:dyDescent="0.2">
      <c r="A399" s="70" t="s">
        <v>407</v>
      </c>
      <c r="B399" s="74">
        <v>200</v>
      </c>
      <c r="C399" s="104" t="s">
        <v>420</v>
      </c>
      <c r="D399" s="79">
        <f t="shared" si="51"/>
        <v>1451400</v>
      </c>
      <c r="E399" s="79">
        <f t="shared" si="51"/>
        <v>1450124.36</v>
      </c>
      <c r="F399" s="125">
        <f t="shared" si="46"/>
        <v>1275.6399999998976</v>
      </c>
    </row>
    <row r="400" spans="1:6" ht="12.75" hidden="1" customHeight="1" x14ac:dyDescent="0.2">
      <c r="A400" s="70" t="s">
        <v>177</v>
      </c>
      <c r="B400" s="74">
        <v>200</v>
      </c>
      <c r="C400" s="104" t="s">
        <v>421</v>
      </c>
      <c r="D400" s="79">
        <f>D402</f>
        <v>1451400</v>
      </c>
      <c r="E400" s="79">
        <f>E402</f>
        <v>1450124.36</v>
      </c>
      <c r="F400" s="125">
        <f t="shared" si="46"/>
        <v>1275.6399999998976</v>
      </c>
    </row>
    <row r="401" spans="1:6" ht="14.25" customHeight="1" x14ac:dyDescent="0.2">
      <c r="A401" s="91" t="s">
        <v>769</v>
      </c>
      <c r="B401" s="150">
        <v>200</v>
      </c>
      <c r="C401" s="104" t="s">
        <v>419</v>
      </c>
      <c r="D401" s="151">
        <v>1451400</v>
      </c>
      <c r="E401" s="151">
        <v>1450124.36</v>
      </c>
      <c r="F401" s="151">
        <v>1275.6400000000001</v>
      </c>
    </row>
    <row r="402" spans="1:6" ht="51" customHeight="1" x14ac:dyDescent="0.2">
      <c r="A402" s="70" t="s">
        <v>410</v>
      </c>
      <c r="B402" s="74">
        <v>200</v>
      </c>
      <c r="C402" s="104" t="s">
        <v>422</v>
      </c>
      <c r="D402" s="79">
        <f t="shared" si="51"/>
        <v>1451400</v>
      </c>
      <c r="E402" s="79">
        <f t="shared" si="51"/>
        <v>1450124.36</v>
      </c>
      <c r="F402" s="125">
        <f t="shared" si="46"/>
        <v>1275.6399999998976</v>
      </c>
    </row>
    <row r="403" spans="1:6" ht="16.5" customHeight="1" x14ac:dyDescent="0.2">
      <c r="A403" s="70" t="s">
        <v>86</v>
      </c>
      <c r="B403" s="74">
        <v>200</v>
      </c>
      <c r="C403" s="104" t="s">
        <v>423</v>
      </c>
      <c r="D403" s="79">
        <f t="shared" si="51"/>
        <v>1451400</v>
      </c>
      <c r="E403" s="79">
        <f t="shared" si="51"/>
        <v>1450124.36</v>
      </c>
      <c r="F403" s="125">
        <f t="shared" si="46"/>
        <v>1275.6399999998976</v>
      </c>
    </row>
    <row r="404" spans="1:6" ht="12.75" customHeight="1" x14ac:dyDescent="0.2">
      <c r="A404" s="70" t="s">
        <v>152</v>
      </c>
      <c r="B404" s="74">
        <v>200</v>
      </c>
      <c r="C404" s="104" t="s">
        <v>424</v>
      </c>
      <c r="D404" s="79">
        <f t="shared" si="51"/>
        <v>1451400</v>
      </c>
      <c r="E404" s="79">
        <f t="shared" si="51"/>
        <v>1450124.36</v>
      </c>
      <c r="F404" s="125">
        <f t="shared" si="46"/>
        <v>1275.6399999998976</v>
      </c>
    </row>
    <row r="405" spans="1:6" ht="25.5" customHeight="1" x14ac:dyDescent="0.2">
      <c r="A405" s="70" t="s">
        <v>414</v>
      </c>
      <c r="B405" s="74">
        <v>200</v>
      </c>
      <c r="C405" s="104" t="s">
        <v>425</v>
      </c>
      <c r="D405" s="79">
        <v>1451400</v>
      </c>
      <c r="E405" s="79">
        <v>1450124.36</v>
      </c>
      <c r="F405" s="125">
        <f t="shared" si="46"/>
        <v>1275.6399999998976</v>
      </c>
    </row>
    <row r="406" spans="1:6" ht="15" customHeight="1" x14ac:dyDescent="0.2">
      <c r="A406" s="78" t="s">
        <v>159</v>
      </c>
      <c r="B406" s="74">
        <v>200</v>
      </c>
      <c r="C406" s="77" t="s">
        <v>160</v>
      </c>
      <c r="D406" s="79">
        <f t="shared" ref="D406:E415" si="52">D407</f>
        <v>18000</v>
      </c>
      <c r="E406" s="79">
        <f t="shared" si="52"/>
        <v>18000</v>
      </c>
      <c r="F406" s="125">
        <f t="shared" si="46"/>
        <v>0</v>
      </c>
    </row>
    <row r="407" spans="1:6" ht="15" customHeight="1" x14ac:dyDescent="0.2">
      <c r="A407" s="70" t="s">
        <v>618</v>
      </c>
      <c r="B407" s="74">
        <v>200</v>
      </c>
      <c r="C407" s="77" t="s">
        <v>617</v>
      </c>
      <c r="D407" s="79">
        <f t="shared" si="52"/>
        <v>18000</v>
      </c>
      <c r="E407" s="79">
        <f t="shared" si="52"/>
        <v>18000</v>
      </c>
      <c r="F407" s="125">
        <f t="shared" si="46"/>
        <v>0</v>
      </c>
    </row>
    <row r="408" spans="1:6" ht="22.5" hidden="1" customHeight="1" x14ac:dyDescent="0.2">
      <c r="A408" s="70" t="s">
        <v>268</v>
      </c>
      <c r="B408" s="74">
        <v>200</v>
      </c>
      <c r="C408" s="77" t="s">
        <v>426</v>
      </c>
      <c r="D408" s="79">
        <f>D410</f>
        <v>18000</v>
      </c>
      <c r="E408" s="79">
        <f>E410</f>
        <v>18000</v>
      </c>
      <c r="F408" s="125">
        <f t="shared" si="46"/>
        <v>0</v>
      </c>
    </row>
    <row r="409" spans="1:6" ht="35.25" customHeight="1" x14ac:dyDescent="0.2">
      <c r="A409" s="154" t="s">
        <v>762</v>
      </c>
      <c r="B409" s="150">
        <v>200</v>
      </c>
      <c r="C409" s="150" t="s">
        <v>770</v>
      </c>
      <c r="D409" s="151">
        <v>18000</v>
      </c>
      <c r="E409" s="151">
        <v>18000</v>
      </c>
      <c r="F409" s="151">
        <v>0</v>
      </c>
    </row>
    <row r="410" spans="1:6" ht="56.25" customHeight="1" x14ac:dyDescent="0.2">
      <c r="A410" s="70" t="s">
        <v>427</v>
      </c>
      <c r="B410" s="74">
        <v>200</v>
      </c>
      <c r="C410" s="77" t="s">
        <v>619</v>
      </c>
      <c r="D410" s="79">
        <f t="shared" si="52"/>
        <v>18000</v>
      </c>
      <c r="E410" s="79">
        <f t="shared" si="52"/>
        <v>18000</v>
      </c>
      <c r="F410" s="125">
        <f t="shared" si="46"/>
        <v>0</v>
      </c>
    </row>
    <row r="411" spans="1:6" ht="101.25" customHeight="1" x14ac:dyDescent="0.2">
      <c r="A411" s="70" t="s">
        <v>620</v>
      </c>
      <c r="B411" s="74">
        <v>200</v>
      </c>
      <c r="C411" s="77" t="s">
        <v>622</v>
      </c>
      <c r="D411" s="79">
        <f t="shared" si="52"/>
        <v>18000</v>
      </c>
      <c r="E411" s="79">
        <f t="shared" si="52"/>
        <v>18000</v>
      </c>
      <c r="F411" s="125">
        <f t="shared" si="46"/>
        <v>0</v>
      </c>
    </row>
    <row r="412" spans="1:6" ht="13.5" hidden="1" customHeight="1" x14ac:dyDescent="0.2">
      <c r="A412" s="70" t="s">
        <v>161</v>
      </c>
      <c r="B412" s="74">
        <v>200</v>
      </c>
      <c r="C412" s="77" t="s">
        <v>428</v>
      </c>
      <c r="D412" s="79">
        <f t="shared" si="52"/>
        <v>18000</v>
      </c>
      <c r="E412" s="79">
        <f t="shared" si="52"/>
        <v>18000</v>
      </c>
      <c r="F412" s="125">
        <f t="shared" si="46"/>
        <v>0</v>
      </c>
    </row>
    <row r="413" spans="1:6" ht="15" customHeight="1" x14ac:dyDescent="0.2">
      <c r="A413" s="70" t="s">
        <v>621</v>
      </c>
      <c r="B413" s="74">
        <v>200</v>
      </c>
      <c r="C413" s="77" t="s">
        <v>623</v>
      </c>
      <c r="D413" s="79">
        <f t="shared" si="52"/>
        <v>18000</v>
      </c>
      <c r="E413" s="79">
        <f t="shared" si="52"/>
        <v>18000</v>
      </c>
      <c r="F413" s="125">
        <f t="shared" si="46"/>
        <v>0</v>
      </c>
    </row>
    <row r="414" spans="1:6" ht="12.75" customHeight="1" x14ac:dyDescent="0.2">
      <c r="A414" s="70" t="s">
        <v>86</v>
      </c>
      <c r="B414" s="74">
        <v>200</v>
      </c>
      <c r="C414" s="77" t="s">
        <v>624</v>
      </c>
      <c r="D414" s="79">
        <f t="shared" si="52"/>
        <v>18000</v>
      </c>
      <c r="E414" s="79">
        <f t="shared" si="52"/>
        <v>18000</v>
      </c>
      <c r="F414" s="125">
        <f t="shared" si="46"/>
        <v>0</v>
      </c>
    </row>
    <row r="415" spans="1:6" ht="12.75" customHeight="1" x14ac:dyDescent="0.2">
      <c r="A415" s="70" t="s">
        <v>162</v>
      </c>
      <c r="B415" s="74">
        <v>200</v>
      </c>
      <c r="C415" s="77" t="s">
        <v>625</v>
      </c>
      <c r="D415" s="79">
        <f t="shared" si="52"/>
        <v>18000</v>
      </c>
      <c r="E415" s="79">
        <f t="shared" si="52"/>
        <v>18000</v>
      </c>
      <c r="F415" s="125">
        <f t="shared" si="46"/>
        <v>0</v>
      </c>
    </row>
    <row r="416" spans="1:6" ht="29.25" customHeight="1" x14ac:dyDescent="0.2">
      <c r="A416" s="70" t="s">
        <v>163</v>
      </c>
      <c r="B416" s="74">
        <v>200</v>
      </c>
      <c r="C416" s="77" t="s">
        <v>626</v>
      </c>
      <c r="D416" s="79">
        <v>18000</v>
      </c>
      <c r="E416" s="103">
        <v>18000</v>
      </c>
      <c r="F416" s="80">
        <f>D416-E416</f>
        <v>0</v>
      </c>
    </row>
    <row r="417" spans="1:6" ht="19.5" customHeight="1" x14ac:dyDescent="0.2">
      <c r="A417" s="78" t="s">
        <v>120</v>
      </c>
      <c r="B417" s="74">
        <v>200</v>
      </c>
      <c r="C417" s="77" t="s">
        <v>121</v>
      </c>
      <c r="D417" s="79">
        <f t="shared" ref="D417:F425" si="53">D418</f>
        <v>7600</v>
      </c>
      <c r="E417" s="79" t="s">
        <v>75</v>
      </c>
      <c r="F417" s="79">
        <v>7600</v>
      </c>
    </row>
    <row r="418" spans="1:6" ht="12" customHeight="1" x14ac:dyDescent="0.2">
      <c r="A418" s="70" t="s">
        <v>122</v>
      </c>
      <c r="B418" s="74">
        <v>200</v>
      </c>
      <c r="C418" s="77" t="s">
        <v>123</v>
      </c>
      <c r="D418" s="79">
        <f>D421+D428</f>
        <v>7600</v>
      </c>
      <c r="E418" s="79" t="s">
        <v>75</v>
      </c>
      <c r="F418" s="79">
        <v>7600</v>
      </c>
    </row>
    <row r="419" spans="1:6" ht="21.75" hidden="1" customHeight="1" x14ac:dyDescent="0.2">
      <c r="A419" s="70" t="s">
        <v>429</v>
      </c>
      <c r="B419" s="74">
        <v>200</v>
      </c>
      <c r="C419" s="77" t="s">
        <v>430</v>
      </c>
      <c r="D419" s="79">
        <f>D421</f>
        <v>3600</v>
      </c>
      <c r="E419" s="79" t="s">
        <v>75</v>
      </c>
      <c r="F419" s="79">
        <f>F421</f>
        <v>3600</v>
      </c>
    </row>
    <row r="420" spans="1:6" ht="27" customHeight="1" x14ac:dyDescent="0.2">
      <c r="A420" s="156" t="s">
        <v>771</v>
      </c>
      <c r="B420" s="150">
        <v>200</v>
      </c>
      <c r="C420" s="150" t="s">
        <v>430</v>
      </c>
      <c r="D420" s="151">
        <v>7600</v>
      </c>
      <c r="E420" s="151" t="s">
        <v>75</v>
      </c>
      <c r="F420" s="151">
        <v>7600</v>
      </c>
    </row>
    <row r="421" spans="1:6" ht="27.75" customHeight="1" x14ac:dyDescent="0.2">
      <c r="A421" s="70" t="s">
        <v>431</v>
      </c>
      <c r="B421" s="74">
        <v>200</v>
      </c>
      <c r="C421" s="77" t="s">
        <v>432</v>
      </c>
      <c r="D421" s="79">
        <f t="shared" si="53"/>
        <v>3600</v>
      </c>
      <c r="E421" s="79" t="str">
        <f t="shared" si="53"/>
        <v>-</v>
      </c>
      <c r="F421" s="79">
        <f t="shared" si="53"/>
        <v>3600</v>
      </c>
    </row>
    <row r="422" spans="1:6" ht="66.75" customHeight="1" x14ac:dyDescent="0.2">
      <c r="A422" s="70" t="s">
        <v>433</v>
      </c>
      <c r="B422" s="74">
        <v>200</v>
      </c>
      <c r="C422" s="77" t="s">
        <v>434</v>
      </c>
      <c r="D422" s="79">
        <f t="shared" si="53"/>
        <v>3600</v>
      </c>
      <c r="E422" s="79" t="str">
        <f t="shared" si="53"/>
        <v>-</v>
      </c>
      <c r="F422" s="79">
        <f t="shared" si="53"/>
        <v>3600</v>
      </c>
    </row>
    <row r="423" spans="1:6" ht="22.5" hidden="1" customHeight="1" x14ac:dyDescent="0.2">
      <c r="A423" s="83" t="s">
        <v>128</v>
      </c>
      <c r="B423" s="74">
        <v>200</v>
      </c>
      <c r="C423" s="77" t="s">
        <v>435</v>
      </c>
      <c r="D423" s="79">
        <f t="shared" si="53"/>
        <v>3600</v>
      </c>
      <c r="E423" s="79" t="str">
        <f t="shared" si="53"/>
        <v>-</v>
      </c>
      <c r="F423" s="79">
        <f t="shared" si="53"/>
        <v>3600</v>
      </c>
    </row>
    <row r="424" spans="1:6" ht="24" hidden="1" customHeight="1" x14ac:dyDescent="0.2">
      <c r="A424" s="70" t="s">
        <v>129</v>
      </c>
      <c r="B424" s="74">
        <v>200</v>
      </c>
      <c r="C424" s="77" t="s">
        <v>436</v>
      </c>
      <c r="D424" s="79">
        <f t="shared" si="53"/>
        <v>3600</v>
      </c>
      <c r="E424" s="79" t="str">
        <f t="shared" si="53"/>
        <v>-</v>
      </c>
      <c r="F424" s="79">
        <f t="shared" si="53"/>
        <v>3600</v>
      </c>
    </row>
    <row r="425" spans="1:6" ht="29.25" customHeight="1" x14ac:dyDescent="0.2">
      <c r="A425" s="70" t="s">
        <v>227</v>
      </c>
      <c r="B425" s="74">
        <v>200</v>
      </c>
      <c r="C425" s="77" t="s">
        <v>437</v>
      </c>
      <c r="D425" s="79">
        <f>D426</f>
        <v>3600</v>
      </c>
      <c r="E425" s="79" t="str">
        <f t="shared" si="53"/>
        <v>-</v>
      </c>
      <c r="F425" s="79">
        <f t="shared" si="53"/>
        <v>3600</v>
      </c>
    </row>
    <row r="426" spans="1:6" ht="16.5" customHeight="1" x14ac:dyDescent="0.2">
      <c r="A426" s="70" t="s">
        <v>86</v>
      </c>
      <c r="B426" s="74">
        <v>200</v>
      </c>
      <c r="C426" s="77" t="s">
        <v>438</v>
      </c>
      <c r="D426" s="79">
        <f>D427</f>
        <v>3600</v>
      </c>
      <c r="E426" s="79" t="s">
        <v>75</v>
      </c>
      <c r="F426" s="79">
        <f>F427</f>
        <v>3600</v>
      </c>
    </row>
    <row r="427" spans="1:6" ht="16.5" customHeight="1" x14ac:dyDescent="0.2">
      <c r="A427" s="70" t="s">
        <v>99</v>
      </c>
      <c r="B427" s="74">
        <v>200</v>
      </c>
      <c r="C427" s="77" t="s">
        <v>439</v>
      </c>
      <c r="D427" s="79">
        <v>3600</v>
      </c>
      <c r="E427" s="79" t="s">
        <v>75</v>
      </c>
      <c r="F427" s="79">
        <v>3600</v>
      </c>
    </row>
    <row r="428" spans="1:6" ht="23.25" customHeight="1" x14ac:dyDescent="0.2">
      <c r="A428" s="70" t="s">
        <v>627</v>
      </c>
      <c r="B428" s="74">
        <v>200</v>
      </c>
      <c r="C428" s="77" t="s">
        <v>628</v>
      </c>
      <c r="D428" s="79">
        <f>D429</f>
        <v>4000</v>
      </c>
      <c r="E428" s="79" t="str">
        <f t="shared" ref="E428:F431" si="54">E429</f>
        <v>-</v>
      </c>
      <c r="F428" s="79">
        <f t="shared" si="54"/>
        <v>4000</v>
      </c>
    </row>
    <row r="429" spans="1:6" ht="68.25" customHeight="1" x14ac:dyDescent="0.2">
      <c r="A429" s="137" t="s">
        <v>708</v>
      </c>
      <c r="B429" s="74">
        <v>200</v>
      </c>
      <c r="C429" s="77" t="s">
        <v>629</v>
      </c>
      <c r="D429" s="79">
        <f>D430</f>
        <v>4000</v>
      </c>
      <c r="E429" s="79" t="str">
        <f t="shared" si="54"/>
        <v>-</v>
      </c>
      <c r="F429" s="79">
        <f t="shared" si="54"/>
        <v>4000</v>
      </c>
    </row>
    <row r="430" spans="1:6" ht="13.5" customHeight="1" x14ac:dyDescent="0.2">
      <c r="A430" s="70" t="s">
        <v>227</v>
      </c>
      <c r="B430" s="74"/>
      <c r="C430" s="77" t="s">
        <v>630</v>
      </c>
      <c r="D430" s="79">
        <f>D431</f>
        <v>4000</v>
      </c>
      <c r="E430" s="79" t="str">
        <f t="shared" si="54"/>
        <v>-</v>
      </c>
      <c r="F430" s="79">
        <f t="shared" si="54"/>
        <v>4000</v>
      </c>
    </row>
    <row r="431" spans="1:6" ht="12" customHeight="1" x14ac:dyDescent="0.2">
      <c r="A431" s="70" t="s">
        <v>100</v>
      </c>
      <c r="B431" s="74">
        <v>200</v>
      </c>
      <c r="C431" s="77" t="s">
        <v>631</v>
      </c>
      <c r="D431" s="79">
        <f>D432</f>
        <v>4000</v>
      </c>
      <c r="E431" s="79" t="str">
        <f t="shared" si="54"/>
        <v>-</v>
      </c>
      <c r="F431" s="79">
        <f t="shared" si="54"/>
        <v>4000</v>
      </c>
    </row>
    <row r="432" spans="1:6" ht="12.75" customHeight="1" x14ac:dyDescent="0.2">
      <c r="A432" s="70" t="s">
        <v>101</v>
      </c>
      <c r="B432" s="74">
        <v>200</v>
      </c>
      <c r="C432" s="77" t="s">
        <v>632</v>
      </c>
      <c r="D432" s="79">
        <v>4000</v>
      </c>
      <c r="E432" s="79" t="s">
        <v>75</v>
      </c>
      <c r="F432" s="79">
        <v>4000</v>
      </c>
    </row>
    <row r="433" spans="1:6" ht="12.75" customHeight="1" x14ac:dyDescent="0.2">
      <c r="A433" s="94"/>
      <c r="B433" s="95"/>
      <c r="C433" s="96"/>
      <c r="D433" s="97"/>
      <c r="E433" s="97"/>
      <c r="F433" s="96"/>
    </row>
    <row r="434" spans="1:6" ht="19.5" customHeight="1" x14ac:dyDescent="0.2">
      <c r="A434" s="98" t="s">
        <v>15</v>
      </c>
      <c r="B434" s="99">
        <v>450</v>
      </c>
      <c r="C434" s="100" t="s">
        <v>14</v>
      </c>
      <c r="D434" s="101">
        <v>-234600</v>
      </c>
      <c r="E434" s="101">
        <v>746361.33</v>
      </c>
      <c r="F434" s="100" t="s">
        <v>23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8" orientation="portrait" r:id="rId1"/>
  <headerFooter alignWithMargins="0"/>
  <rowBreaks count="5" manualBreakCount="5">
    <brk id="91" max="16383" man="1"/>
    <brk id="157" max="16383" man="1"/>
    <brk id="233" max="16383" man="1"/>
    <brk id="306" max="5" man="1"/>
    <brk id="4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Лист17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2016-02-01T15:01:27Z</cp:lastPrinted>
  <dcterms:created xsi:type="dcterms:W3CDTF">1999-06-18T11:49:53Z</dcterms:created>
  <dcterms:modified xsi:type="dcterms:W3CDTF">2016-02-05T13:35:53Z</dcterms:modified>
</cp:coreProperties>
</file>