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Расходы!$F$216</definedName>
    <definedName name="RBEGIN_1" localSheetId="2">Расходы!$A$13</definedName>
    <definedName name="REND_1" localSheetId="2">Расходы!$A$217</definedName>
    <definedName name="SIGN" localSheetId="2">Расходы!$A$20:$D$22</definedName>
    <definedName name="_xlnm.Print_Area" localSheetId="1">Доходы!$A$1:$F$84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13" i="10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E25" i="9" l="1"/>
  <c r="E24" s="1"/>
  <c r="E23" s="1"/>
  <c r="D25"/>
  <c r="D24" s="1"/>
  <c r="D23" s="1"/>
  <c r="D18" s="1"/>
  <c r="E21"/>
  <c r="E20" s="1"/>
  <c r="E19" s="1"/>
  <c r="D21"/>
  <c r="D20"/>
  <c r="D19"/>
  <c r="E15"/>
  <c r="D15"/>
  <c r="E13"/>
  <c r="D13"/>
  <c r="D12"/>
  <c r="D11" s="1"/>
  <c r="D10" s="1"/>
  <c r="E10"/>
  <c r="D18" i="3"/>
  <c r="E57"/>
  <c r="E58"/>
  <c r="E59"/>
  <c r="D57"/>
  <c r="D58"/>
  <c r="D59"/>
  <c r="F56"/>
  <c r="D55"/>
  <c r="F47"/>
  <c r="E55"/>
  <c r="E54" s="1"/>
  <c r="E53" s="1"/>
  <c r="E66"/>
  <c r="E64"/>
  <c r="F73"/>
  <c r="F72" s="1"/>
  <c r="F71" s="1"/>
  <c r="E72"/>
  <c r="E71" s="1"/>
  <c r="D71"/>
  <c r="D72"/>
  <c r="E18" i="9" l="1"/>
  <c r="E17" s="1"/>
  <c r="E9" s="1"/>
  <c r="D17"/>
  <c r="D9"/>
  <c r="F55" i="3"/>
  <c r="F54" s="1"/>
  <c r="F53" s="1"/>
  <c r="D54"/>
  <c r="D53" s="1"/>
  <c r="F9" i="9" l="1"/>
  <c r="E82" i="3" l="1"/>
  <c r="F63"/>
  <c r="F62" s="1"/>
  <c r="E62"/>
  <c r="D62"/>
  <c r="F65"/>
  <c r="F83"/>
  <c r="D82"/>
  <c r="F76"/>
  <c r="E75"/>
  <c r="D75"/>
  <c r="F82" l="1"/>
  <c r="F75"/>
  <c r="F52" l="1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F78"/>
  <c r="F81"/>
  <c r="D80"/>
  <c r="D79" s="1"/>
  <c r="E20"/>
  <c r="F68"/>
  <c r="D48" l="1"/>
  <c r="F49"/>
  <c r="F48" s="1"/>
  <c r="F50"/>
  <c r="F51"/>
  <c r="F27"/>
  <c r="F28"/>
  <c r="E80" l="1"/>
  <c r="E79" s="1"/>
  <c r="D46"/>
  <c r="D45" s="1"/>
  <c r="D44" s="1"/>
  <c r="F80" l="1"/>
  <c r="F79" l="1"/>
  <c r="E39" l="1"/>
  <c r="D64"/>
  <c r="E61" l="1"/>
  <c r="F43"/>
  <c r="F64" l="1"/>
  <c r="E46"/>
  <c r="F46" s="1"/>
  <c r="E45" l="1"/>
  <c r="E44" l="1"/>
  <c r="F44" s="1"/>
  <c r="F45"/>
  <c r="E37" l="1"/>
  <c r="E36" s="1"/>
  <c r="F24" l="1"/>
  <c r="F26"/>
  <c r="F25" s="1"/>
  <c r="D66"/>
  <c r="D61" s="1"/>
  <c r="F61" s="1"/>
  <c r="F66" l="1"/>
  <c r="E19" l="1"/>
  <c r="D20"/>
  <c r="E77" l="1"/>
  <c r="E74" s="1"/>
  <c r="D77"/>
  <c r="D74" s="1"/>
  <c r="D70" s="1"/>
  <c r="E42"/>
  <c r="D42"/>
  <c r="D41" s="1"/>
  <c r="D39"/>
  <c r="D37"/>
  <c r="E31"/>
  <c r="E30" s="1"/>
  <c r="E18" s="1"/>
  <c r="D31"/>
  <c r="D19"/>
  <c r="E70" l="1"/>
  <c r="E69" s="1"/>
  <c r="E16" s="1"/>
  <c r="F74"/>
  <c r="D69"/>
  <c r="F77"/>
  <c r="F42"/>
  <c r="E41"/>
  <c r="F41" s="1"/>
  <c r="D36"/>
  <c r="D30" s="1"/>
  <c r="F19"/>
  <c r="F20"/>
  <c r="F21"/>
  <c r="F31"/>
  <c r="F32"/>
  <c r="F37"/>
  <c r="F38"/>
  <c r="F39"/>
  <c r="F40"/>
  <c r="D16" l="1"/>
  <c r="F70"/>
  <c r="F69" s="1"/>
  <c r="F36"/>
  <c r="F30"/>
  <c r="F18" l="1"/>
  <c r="F16" l="1"/>
</calcChain>
</file>

<file path=xl/sharedStrings.xml><?xml version="1.0" encoding="utf-8"?>
<sst xmlns="http://schemas.openxmlformats.org/spreadsheetml/2006/main" count="1002" uniqueCount="530">
  <si>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</si>
  <si>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</si>
  <si>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</si>
  <si>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</si>
  <si>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</si>
  <si>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</si>
  <si>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</si>
  <si>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</si>
  <si>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</si>
  <si>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</si>
  <si>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</si>
  <si>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</si>
  <si>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</si>
  <si>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</si>
  <si>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</si>
  <si>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</si>
  <si>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</si>
  <si>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</si>
  <si>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</si>
  <si>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</si>
  <si>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</si>
  <si>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</si>
  <si>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</si>
  <si>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</si>
  <si>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</si>
  <si>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</si>
  <si>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</si>
  <si>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</si>
  <si>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</si>
  <si>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</si>
  <si>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</si>
  <si>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</si>
  <si>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</si>
  <si>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</si>
  <si>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</si>
  <si>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</si>
  <si>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</si>
  <si>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</si>
  <si>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</si>
  <si>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</si>
  <si>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</si>
  <si>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</si>
  <si>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</si>
  <si>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</si>
  <si>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</si>
  <si>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</si>
  <si>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</si>
  <si>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</si>
  <si>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</si>
  <si>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</si>
  <si>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</si>
  <si>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</si>
  <si>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</si>
  <si>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</si>
  <si>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</si>
  <si>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</si>
  <si>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</si>
  <si>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</si>
  <si>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</si>
  <si>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</si>
  <si>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</si>
  <si>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</si>
  <si>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</si>
  <si>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</si>
  <si>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</si>
  <si>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</si>
  <si>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</si>
  <si>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</si>
  <si>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</si>
  <si>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</si>
  <si>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</si>
  <si>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</si>
  <si>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</si>
  <si>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</si>
  <si>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</si>
  <si>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</si>
  <si>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</si>
  <si>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</si>
  <si>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</si>
  <si>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</si>
  <si>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</si>
  <si>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</si>
  <si>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</si>
  <si>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</si>
  <si>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</si>
  <si>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</si>
  <si>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</si>
  <si>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</si>
  <si>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</si>
  <si>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</si>
  <si>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</si>
  <si>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</si>
  <si>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</si>
  <si>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</si>
  <si>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</si>
  <si>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</si>
  <si>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</si>
  <si>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</si>
  <si>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</si>
  <si>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</si>
  <si>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</si>
  <si>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</si>
  <si>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</si>
  <si>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</si>
  <si>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</si>
  <si>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</si>
  <si>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</si>
  <si>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</si>
  <si>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</si>
  <si>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</si>
  <si>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</si>
  <si>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</si>
  <si>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</si>
  <si>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</si>
  <si>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</si>
  <si>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</si>
  <si>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</si>
  <si>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</si>
  <si>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</si>
  <si>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</si>
  <si>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</si>
  <si>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</si>
  <si>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</si>
  <si>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</si>
  <si>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</si>
  <si>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</si>
  <si>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</si>
  <si>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Пенсионное обеспечение</t>
  </si>
  <si>
    <t>Иные пенсии, социальные доплаты к пенсиям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</si>
  <si>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</si>
  <si>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</si>
  <si>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</si>
  <si>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</si>
  <si>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</si>
  <si>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</si>
  <si>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</si>
  <si>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</si>
  <si>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</si>
  <si>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</si>
  <si>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</si>
  <si>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</si>
  <si>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</si>
  <si>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</si>
  <si>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</si>
  <si>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</si>
  <si>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</si>
  <si>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</si>
  <si>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</si>
  <si>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</si>
  <si>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</si>
  <si>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</si>
  <si>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</si>
  <si>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</si>
  <si>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</si>
  <si>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</si>
  <si>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</si>
  <si>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</si>
  <si>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</si>
  <si>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</si>
  <si>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</si>
  <si>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</si>
  <si>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Обслуживание государственного внутреннего и муниципального долга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</si>
  <si>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</si>
  <si>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</si>
  <si>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</si>
  <si>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</si>
  <si>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</si>
  <si>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</si>
  <si>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</si>
  <si>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</si>
  <si>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</si>
  <si>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</si>
  <si>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</si>
  <si>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</si>
  <si>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Обслуживание государственного (муниципального) долга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</si>
  <si>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</si>
  <si>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</si>
  <si>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</si>
  <si>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</si>
  <si>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</si>
  <si>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</si>
  <si>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</si>
  <si>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</si>
  <si>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</si>
  <si>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</si>
  <si>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</si>
  <si>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</si>
  <si>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</si>
  <si>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</si>
  <si>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</si>
  <si>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</si>
  <si>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</si>
  <si>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</si>
  <si>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</si>
  <si>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</si>
  <si>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</si>
  <si>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</si>
  <si>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</si>
  <si>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</si>
  <si>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</si>
  <si>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</si>
  <si>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</si>
  <si>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</si>
  <si>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</si>
  <si>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</si>
  <si>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</si>
  <si>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</si>
  <si>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</si>
  <si>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</si>
  <si>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</si>
  <si>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</si>
  <si>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</si>
  <si>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</si>
  <si>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</si>
  <si>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</si>
  <si>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</si>
  <si>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</si>
  <si>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</si>
  <si>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</si>
  <si>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</si>
  <si>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</si>
  <si>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</si>
  <si>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</si>
  <si>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</si>
  <si>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</si>
  <si>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000 2 02 15002 00 0000 150</t>
  </si>
  <si>
    <t>000 2 02 15002 10 0000 150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</si>
  <si>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</si>
  <si>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</si>
  <si>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</si>
  <si>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</si>
  <si>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</si>
  <si>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</si>
  <si>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</si>
  <si>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</si>
  <si>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</si>
  <si>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</si>
  <si>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</si>
  <si>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</si>
  <si>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</si>
  <si>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</si>
  <si>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</si>
  <si>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</si>
  <si>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</si>
  <si>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</si>
  <si>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</si>
  <si>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</si>
  <si>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</si>
  <si>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</si>
  <si>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</si>
  <si>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951 01 03 01 00 00 0000 810</t>
  </si>
  <si>
    <t>ДОХОДЫ ОТ ОКАЗАНИЯ ПЛАТНЫХ УСЛУГ(РАБОТ) И КОМПЕНСАЦИИ ЗАТРАТ ГОСУДАРСТВА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</si>
  <si>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 поселений</t>
  </si>
  <si>
    <t xml:space="preserve"> на 1 июля 2019 г.</t>
  </si>
  <si>
    <t>01.07.2019</t>
  </si>
  <si>
    <t xml:space="preserve">x                    </t>
  </si>
  <si>
    <t>x</t>
  </si>
  <si>
    <t>450</t>
  </si>
  <si>
    <t xml:space="preserve">951 1301 9920090090 730 </t>
  </si>
  <si>
    <t>200</t>
  </si>
  <si>
    <t>Обслуживание муниципального долга</t>
  </si>
  <si>
    <t xml:space="preserve">951 1301 9920090090 700 </t>
  </si>
  <si>
    <t xml:space="preserve">951 1301 9920090090 000 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</si>
  <si>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 (Обслуживание муниципального долга)</t>
  </si>
  <si>
    <t xml:space="preserve">951 1301 9920000000 000 </t>
  </si>
  <si>
    <t>Обслуживание муниципального долга Пролетарского сельского поселения</t>
  </si>
  <si>
    <t xml:space="preserve">951 1301 9900000000 000 </t>
  </si>
  <si>
    <t xml:space="preserve">951 1301 0000000000 000 </t>
  </si>
  <si>
    <t xml:space="preserve">951 1300 0000000000 000 </t>
  </si>
  <si>
    <t>ОБСЛУЖИВАНИЕ ГОСУДАРСТВЕННОГО И МУНИЦИПАЛЬНОГО ДОЛГА</t>
  </si>
  <si>
    <t xml:space="preserve">951 1102 0720020120 244 </t>
  </si>
  <si>
    <t xml:space="preserve">951 1102 0720020120 240 </t>
  </si>
  <si>
    <t xml:space="preserve">951 1102 0720020120 200 </t>
  </si>
  <si>
    <t xml:space="preserve">951 1102 0720020120 000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</si>
  <si>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</si>
  <si>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951 1102 0720000000 000 </t>
  </si>
  <si>
    <t>Подпрограмма «Развитие материальной и спортивной базы»</t>
  </si>
  <si>
    <t xml:space="preserve">951 1102 0710020130 244 </t>
  </si>
  <si>
    <t xml:space="preserve">951 1102 0710020130 240 </t>
  </si>
  <si>
    <t xml:space="preserve">951 1102 0710020130 200 </t>
  </si>
  <si>
    <t xml:space="preserve">951 1102 0710020130 000 </t>
  </si>
  <si>
    <t>Обеспечение организации и проведение спортивных мероприятий в рамках под-программы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</si>
  <si>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</si>
  <si>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</si>
  <si>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951 1102 0700000000 000 </t>
  </si>
  <si>
    <t xml:space="preserve">951 1102 0000000000 000 </t>
  </si>
  <si>
    <t xml:space="preserve">951 1100 0000000000 000 </t>
  </si>
  <si>
    <t>ФИЗИЧЕСКАЯ КУЛЬТУРА И СПОРТ</t>
  </si>
  <si>
    <t xml:space="preserve">951 1001 0230010020 312 </t>
  </si>
  <si>
    <t xml:space="preserve">951 1001 0230010020 310 </t>
  </si>
  <si>
    <t xml:space="preserve">951 1001 0230010020 300 </t>
  </si>
  <si>
    <t xml:space="preserve">951 1001 0230010020 000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</si>
  <si>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</si>
  <si>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951 1001 0230000000 000 </t>
  </si>
  <si>
    <t xml:space="preserve">951 1001 0200000000 000 </t>
  </si>
  <si>
    <t>Муниципальная программа Пролетарского сельского поселения «Муниципальная политика»</t>
  </si>
  <si>
    <t xml:space="preserve">951 1001 0000000000 000 </t>
  </si>
  <si>
    <t xml:space="preserve">951 1000 0000000000 000 </t>
  </si>
  <si>
    <t>СОЦИАЛЬНАЯ ПОЛИТИКА</t>
  </si>
  <si>
    <t xml:space="preserve">951 0801 0610000590 611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</si>
  <si>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</si>
  <si>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951 0801 0610000590 610 </t>
  </si>
  <si>
    <t xml:space="preserve">951 0801 0610000590 600 </t>
  </si>
  <si>
    <t>Предоставление субсидий бюджетным, автономным учреждениям и иным некоммерческим организациям</t>
  </si>
  <si>
    <t xml:space="preserve">951 0801 0610000590 000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</si>
  <si>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</si>
  <si>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951 0801 0610000000 000 </t>
  </si>
  <si>
    <t>Подпрограмма «Развитие культурно-досуговой деятельности"</t>
  </si>
  <si>
    <t xml:space="preserve">951 0801 0600000000 000 </t>
  </si>
  <si>
    <t xml:space="preserve">951 0801 0000000000 000 </t>
  </si>
  <si>
    <t xml:space="preserve">951 0800 0000000000 000 </t>
  </si>
  <si>
    <t>КУЛЬТУРА, КИНЕМАТОГРАФИЯ</t>
  </si>
  <si>
    <t xml:space="preserve">951 0705 0210020010 244 </t>
  </si>
  <si>
    <t xml:space="preserve">951 0705 0210020010 240 </t>
  </si>
  <si>
    <t xml:space="preserve">951 0705 0210020010 200 </t>
  </si>
  <si>
    <t xml:space="preserve">951 0705 0210020010 000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</si>
  <si>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</si>
  <si>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</si>
  <si>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</si>
  <si>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951 0705 0200000000 000 </t>
  </si>
  <si>
    <t xml:space="preserve">951 0705 0000000000 000 </t>
  </si>
  <si>
    <t xml:space="preserve">951 0700 0000000000 000 </t>
  </si>
  <si>
    <t>ОБРАЗОВАНИЕ</t>
  </si>
  <si>
    <t xml:space="preserve">951 0503 0810020180 244 </t>
  </si>
  <si>
    <t xml:space="preserve">951 0503 0810020180 240 </t>
  </si>
  <si>
    <t xml:space="preserve">951 0503 0810020180 200 </t>
  </si>
  <si>
    <t xml:space="preserve">951 0503 0810020180 000 </t>
  </si>
  <si>
    <t>Мероприятия по благоустройству общественных территорий населенных пунктов Пролетарского сельского поселения в рамках подпрограммы «Благоустройство общественных территорий Пролетарского сельского поселения» муниципальной программы Пролетарского сельского поселения «Формирование современной городской среды на территории Пролетарского сельского поселения»</t>
  </si>
  <si>
    <t xml:space="preserve">951 0503 0810000000 000 </t>
  </si>
  <si>
    <t>Подпрограмма "Благоустройство общественных территорий Пролетарского сельского поселения"</t>
  </si>
  <si>
    <t xml:space="preserve">951 0503 0800000000 000 </t>
  </si>
  <si>
    <t>Муниципальная программа "Формирование современной городской среды на территории Пролетарского сельского поселения"</t>
  </si>
  <si>
    <t xml:space="preserve">951 0503 0520020100 244 </t>
  </si>
  <si>
    <t xml:space="preserve">951 0503 0520020100 240 </t>
  </si>
  <si>
    <t xml:space="preserve">951 0503 0520020100 200 </t>
  </si>
  <si>
    <t xml:space="preserve">951 0503 0520020100 000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</si>
  <si>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</si>
  <si>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951 0503 0520020090 244 </t>
  </si>
  <si>
    <t xml:space="preserve">951 0503 0520020090 240 </t>
  </si>
  <si>
    <t xml:space="preserve">951 0503 0520020090 200 </t>
  </si>
  <si>
    <t xml:space="preserve">951 0503 0520020090 000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</si>
  <si>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</si>
  <si>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951 0503 0520020080 244 </t>
  </si>
  <si>
    <t xml:space="preserve">951 0503 0520020080 240 </t>
  </si>
  <si>
    <t xml:space="preserve">951 0503 0520020080 200 </t>
  </si>
  <si>
    <t xml:space="preserve">951 0503 0520020080 000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</si>
  <si>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</si>
  <si>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951 0503 0520000000 000 </t>
  </si>
  <si>
    <t>Подпрограмма «Благоустройство территории Пролетарского сельского поселения"</t>
  </si>
  <si>
    <t xml:space="preserve">951 0503 0500000000 000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</si>
  <si>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</si>
  <si>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951 0503 0000000000 000 </t>
  </si>
  <si>
    <t xml:space="preserve">951 0502 0510020300 244 </t>
  </si>
  <si>
    <t xml:space="preserve">951 0502 0510020300 240 </t>
  </si>
  <si>
    <t xml:space="preserve">951 0502 0510020300 200 </t>
  </si>
  <si>
    <t xml:space="preserve">951 0502 0510020300 000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</si>
  <si>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</si>
  <si>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951 0502 0510000000 000 </t>
  </si>
  <si>
    <t xml:space="preserve">951 0502 0500000000 000 </t>
  </si>
  <si>
    <t xml:space="preserve">951 0502 0000000000 000 </t>
  </si>
  <si>
    <t xml:space="preserve">951 0501 0510020320 244 </t>
  </si>
  <si>
    <t xml:space="preserve">951 0501 0510020320 240 </t>
  </si>
  <si>
    <t xml:space="preserve">951 0501 0510020320 200 </t>
  </si>
  <si>
    <t xml:space="preserve">951 0501 0510020320 000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</si>
  <si>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</si>
  <si>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951 0501 0510020260 244 </t>
  </si>
  <si>
    <t xml:space="preserve">951 0501 0510020260 240 </t>
  </si>
  <si>
    <t xml:space="preserve">951 0501 0510020260 200 </t>
  </si>
  <si>
    <t xml:space="preserve">951 0501 0510020260 000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</si>
  <si>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</si>
  <si>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951 0501 0510000000 000 </t>
  </si>
  <si>
    <t xml:space="preserve">951 0501 0500000000 000 </t>
  </si>
  <si>
    <t xml:space="preserve">951 0501 0000000000 000 </t>
  </si>
  <si>
    <t xml:space="preserve">951 0500 0000000000 000 </t>
  </si>
  <si>
    <t>ЖИЛИЩНО-КОММУНАЛЬНОЕ ХОЗЯЙСТВО</t>
  </si>
  <si>
    <t xml:space="preserve">951 0412 9990020290 244 </t>
  </si>
  <si>
    <t xml:space="preserve">951 0412 9990020290 240 </t>
  </si>
  <si>
    <t xml:space="preserve">951 0412 9990020290 200 </t>
  </si>
  <si>
    <t xml:space="preserve">951 0412 9990020290 000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</si>
  <si>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</si>
  <si>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951 0412 9990000000 000 </t>
  </si>
  <si>
    <t xml:space="preserve">951 0412 9900000000 000 </t>
  </si>
  <si>
    <t xml:space="preserve">951 0412 0000000000 000 </t>
  </si>
  <si>
    <t xml:space="preserve">951 0409 0420020310 244 </t>
  </si>
  <si>
    <t xml:space="preserve">951 0409 0420020310 240 </t>
  </si>
  <si>
    <t xml:space="preserve">951 0409 0420020310 200 </t>
  </si>
  <si>
    <t xml:space="preserve">951 0409 0420020310 000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</si>
  <si>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</si>
  <si>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951 0409 0420000000 000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</si>
  <si>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</si>
  <si>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951 0409 0410020060 244 </t>
  </si>
  <si>
    <t xml:space="preserve">951 0409 0410020060 240 </t>
  </si>
  <si>
    <t xml:space="preserve">951 0409 0410020060 200 </t>
  </si>
  <si>
    <t xml:space="preserve">951 0409 0410020060 000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</si>
  <si>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</si>
  <si>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951 0409 0410000000 000 </t>
  </si>
  <si>
    <t>Подпрограмма «Развитие транспортной инфраструктуры Пролетарского сельского поселения»</t>
  </si>
  <si>
    <t xml:space="preserve">951 0409 0400000000 000 </t>
  </si>
  <si>
    <t xml:space="preserve">951 0409 0000000000 000 </t>
  </si>
  <si>
    <t xml:space="preserve">951 0400 0000000000 000 </t>
  </si>
  <si>
    <t>НАЦИОНАЛЬНАЯ ЭКОНОМИКА</t>
  </si>
  <si>
    <t xml:space="preserve">951 0310 0310020030 244 </t>
  </si>
  <si>
    <t xml:space="preserve">951 0310 0310020030 240 </t>
  </si>
  <si>
    <t xml:space="preserve">951 0310 0310020030 200 </t>
  </si>
  <si>
    <t xml:space="preserve">951 0310 0310020030 000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</si>
  <si>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</si>
  <si>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951 0310 0310000000 000 </t>
  </si>
  <si>
    <t xml:space="preserve">951 0310 0300000000 000 </t>
  </si>
  <si>
    <t xml:space="preserve">951 0310 0000000000 000 </t>
  </si>
  <si>
    <t>Обеспечение пожарной безопасности</t>
  </si>
  <si>
    <t xml:space="preserve">951 0309 0320020050 244 </t>
  </si>
  <si>
    <t xml:space="preserve">951 0309 0320020050 240 </t>
  </si>
  <si>
    <t xml:space="preserve">951 0309 0320020050 200 </t>
  </si>
  <si>
    <t xml:space="preserve">951 0309 0320020050 000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</si>
  <si>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</si>
  <si>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951 0309 0320000000 000 </t>
  </si>
  <si>
    <t>Подпрограмма «Обеспечение безопасности на воде»</t>
  </si>
  <si>
    <t xml:space="preserve">951 0309 0300000000 000 </t>
  </si>
  <si>
    <t xml:space="preserve">951 0309 0000000000 000 </t>
  </si>
  <si>
    <t xml:space="preserve">951 0300 0000000000 000 </t>
  </si>
  <si>
    <t>НАЦИОНАЛЬНАЯ БЕЗОПАСНОСТЬ И ПРАВООХРАНИТЕЛЬНАЯ ДЕЯТЕЛЬНОСТЬ</t>
  </si>
  <si>
    <t xml:space="preserve">951 0203 9990051180 244 </t>
  </si>
  <si>
    <t xml:space="preserve">951 0203 9990051180 240 </t>
  </si>
  <si>
    <t xml:space="preserve">951 0203 9990051180 200 </t>
  </si>
  <si>
    <t xml:space="preserve">951 0203 9990051180 129 </t>
  </si>
  <si>
    <t xml:space="preserve">951 0203 9990051180 121 </t>
  </si>
  <si>
    <t>Фонд оплаты труда государственных (муниципальных) органов</t>
  </si>
  <si>
    <t xml:space="preserve">951 0203 9990051180 120 </t>
  </si>
  <si>
    <t xml:space="preserve">951 0203 9990051180 100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</si>
  <si>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</si>
  <si>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951 0203 9990051180 000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</si>
  <si>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</si>
  <si>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951 0203 9990000000 000 </t>
  </si>
  <si>
    <t xml:space="preserve">951 0203 9900000000 000 </t>
  </si>
  <si>
    <t xml:space="preserve">951 0203 0000000000 000 </t>
  </si>
  <si>
    <t xml:space="preserve">951 0200 0000000000 000 </t>
  </si>
  <si>
    <t>НАЦИОНАЛЬНАЯ ОБОРОНА</t>
  </si>
  <si>
    <t xml:space="preserve">951 0113 9990099990 853 </t>
  </si>
  <si>
    <t>Уплата иных платежей</t>
  </si>
  <si>
    <t xml:space="preserve">951 0113 9990099990 850 </t>
  </si>
  <si>
    <t xml:space="preserve">951 0113 9990099990 800 </t>
  </si>
  <si>
    <t xml:space="preserve">951 0113 9990099990 000 </t>
  </si>
  <si>
    <t xml:space="preserve">951 0113 9990020280 244 </t>
  </si>
  <si>
    <t xml:space="preserve">951 0113 9990020280 240 </t>
  </si>
  <si>
    <t xml:space="preserve">951 0113 9990020280 200 </t>
  </si>
  <si>
    <t xml:space="preserve">951 0113 9990020280 000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</si>
  <si>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</si>
  <si>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951 0113 9990020220 853 </t>
  </si>
  <si>
    <t xml:space="preserve">951 0113 9990020220 850 </t>
  </si>
  <si>
    <t xml:space="preserve">951 0113 9990020220 800 </t>
  </si>
  <si>
    <t xml:space="preserve">951 0113 9990020220 000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</si>
  <si>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</si>
  <si>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951 0113 9990000000 000 </t>
  </si>
  <si>
    <t xml:space="preserve">951 0113 9900000000 000 </t>
  </si>
  <si>
    <t xml:space="preserve">951 0113 0330020070 244 </t>
  </si>
  <si>
    <t xml:space="preserve">951 0113 0330020070 240 </t>
  </si>
  <si>
    <t xml:space="preserve">951 0113 0330020070 200 </t>
  </si>
  <si>
    <t xml:space="preserve">951 0113 0330020070 000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</si>
  <si>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про-граммы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</si>
  <si>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951 0113 0330000000 000 </t>
  </si>
  <si>
    <t>Подпрограмма «Профилактика терроризма и экстремизма"</t>
  </si>
  <si>
    <t xml:space="preserve">951 0113 0300000000 000 </t>
  </si>
  <si>
    <t xml:space="preserve">951 0113 0240020150 244 </t>
  </si>
  <si>
    <t xml:space="preserve">951 0113 0240020150 240 </t>
  </si>
  <si>
    <t xml:space="preserve">951 0113 0240020150 200 </t>
  </si>
  <si>
    <t xml:space="preserve">951 0113 0240020150 000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</si>
  <si>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</si>
  <si>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951 0113 0240000000 000 </t>
  </si>
  <si>
    <t>Подпрограма "Улучшение условий и охраны труда в Пролетарском сельском поселении"</t>
  </si>
  <si>
    <t xml:space="preserve">951 0113 0220020160 244 </t>
  </si>
  <si>
    <t xml:space="preserve">951 0113 0220020160 240 </t>
  </si>
  <si>
    <t xml:space="preserve">951 0113 0220020160 200 </t>
  </si>
  <si>
    <t xml:space="preserve">951 0113 0220020160 000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</si>
  <si>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</si>
  <si>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951 0113 0220020020 244 </t>
  </si>
  <si>
    <t xml:space="preserve">951 0113 0220020020 240 </t>
  </si>
  <si>
    <t xml:space="preserve">951 0113 0220020020 200 </t>
  </si>
  <si>
    <t xml:space="preserve">951 0113 0220020020 000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</si>
  <si>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</si>
  <si>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</si>
  <si>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</si>
  <si>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951 0113 0200000000 000 </t>
  </si>
  <si>
    <t xml:space="preserve">951 0113 0120099990 852 </t>
  </si>
  <si>
    <t>Уплата прочих налогов, сборов</t>
  </si>
  <si>
    <t xml:space="preserve">951 0113 0120099990 851 </t>
  </si>
  <si>
    <t>Уплата налога на имущество организаций и земельного налога</t>
  </si>
  <si>
    <t xml:space="preserve">951 0113 0120099990 850 </t>
  </si>
  <si>
    <t xml:space="preserve">951 0113 0120099990 800 </t>
  </si>
  <si>
    <t xml:space="preserve">951 0113 0120099990 000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</si>
  <si>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</si>
  <si>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951 0113 0120000000 000 </t>
  </si>
  <si>
    <t xml:space="preserve">951 0113 0100000000 000 </t>
  </si>
  <si>
    <t>Муниципальная программа Пролетарского сельского поселения  «Управление  муниципальными финансами»</t>
  </si>
  <si>
    <t xml:space="preserve">951 0113 0000000000 000 </t>
  </si>
  <si>
    <t xml:space="preserve">951 0111 9910090100 870 </t>
  </si>
  <si>
    <t xml:space="preserve">951 0111 9910090100 800 </t>
  </si>
  <si>
    <t xml:space="preserve">951 0111 9910090100 000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</si>
  <si>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</t>
  </si>
  <si>
    <t xml:space="preserve">951 0111 9910000000 000 </t>
  </si>
  <si>
    <t xml:space="preserve">951 0111 9900000000 000 </t>
  </si>
  <si>
    <t xml:space="preserve">951 0111 0000000000 000 </t>
  </si>
  <si>
    <t xml:space="preserve">951 0104 9990072390 244 </t>
  </si>
  <si>
    <t xml:space="preserve">951 0104 9990072390 240 </t>
  </si>
  <si>
    <t xml:space="preserve">951 0104 9990072390 200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</si>
  <si>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</si>
  <si>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само-управления Пролетарского сельского поселения</t>
  </si>
  <si>
    <t xml:space="preserve">951 0104 9990000000 000 </t>
  </si>
  <si>
    <t xml:space="preserve">951 0104 9900000000 000 </t>
  </si>
  <si>
    <t xml:space="preserve">951 0104 0120000190 244 </t>
  </si>
  <si>
    <t xml:space="preserve">951 0104 0120000190 240 </t>
  </si>
  <si>
    <t xml:space="preserve">951 0104 0120000190 200 </t>
  </si>
  <si>
    <t xml:space="preserve">951 0104 0120000190 000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</si>
  <si>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</si>
  <si>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951 0104 0120000110 129 </t>
  </si>
  <si>
    <t xml:space="preserve">951 0104 0120000110 122 </t>
  </si>
  <si>
    <t xml:space="preserve">951 0104 0120000110 121 </t>
  </si>
  <si>
    <t xml:space="preserve">951 0104 0120000110 120 </t>
  </si>
  <si>
    <t xml:space="preserve">951 0104 0120000110 100 </t>
  </si>
  <si>
    <t xml:space="preserve">951 0104 0120000110 000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</si>
  <si>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</si>
  <si>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951 0104 0120000000 000 </t>
  </si>
  <si>
    <t xml:space="preserve">951 0104 0100000000 000 </t>
  </si>
  <si>
    <t xml:space="preserve">951 0104 0000000000 000 </t>
  </si>
  <si>
    <t xml:space="preserve">951 0100 0000000000 000 </t>
  </si>
  <si>
    <t>ОБЩЕГОСУДАРСТВЕННЫЕ ВОПРОСЫ</t>
  </si>
  <si>
    <t xml:space="preserve">951 0000 0000000000 000 </t>
  </si>
  <si>
    <t>АДМИНИСТРАЦИЯ ПРОЛЕТАРСКОГО СЕЛЬСКОГО ПОСЕЛЕНИЯ</t>
  </si>
  <si>
    <t>Расходы бюджета - всего</t>
  </si>
  <si>
    <t>Форма 0503117  с.2</t>
  </si>
  <si>
    <t xml:space="preserve">                          2. Расходы бюджета</t>
  </si>
</sst>
</file>

<file path=xl/styles.xml><?xml version="1.0" encoding="utf-8"?>
<styleSheet xmlns="http://schemas.openxmlformats.org/spreadsheetml/2006/main">
  <numFmts count="1">
    <numFmt numFmtId="164" formatCode="?"/>
  </numFmts>
  <fonts count="22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1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49" fontId="5" fillId="4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4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0" fontId="15" fillId="0" borderId="14" xfId="0" applyNumberFormat="1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 wrapText="1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9" fontId="13" fillId="2" borderId="11" xfId="2" applyNumberFormat="1" applyFont="1" applyFill="1" applyBorder="1" applyAlignment="1">
      <alignment horizontal="left"/>
    </xf>
    <xf numFmtId="0" fontId="9" fillId="2" borderId="11" xfId="0" applyNumberFormat="1" applyFont="1" applyFill="1" applyBorder="1" applyAlignment="1">
      <alignment horizontal="center"/>
    </xf>
    <xf numFmtId="0" fontId="15" fillId="2" borderId="14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center"/>
    </xf>
    <xf numFmtId="0" fontId="17" fillId="0" borderId="0" xfId="6"/>
    <xf numFmtId="4" fontId="18" fillId="0" borderId="22" xfId="6" applyNumberFormat="1" applyFont="1" applyBorder="1" applyAlignment="1" applyProtection="1">
      <alignment horizontal="right"/>
    </xf>
    <xf numFmtId="4" fontId="18" fillId="0" borderId="23" xfId="6" applyNumberFormat="1" applyFont="1" applyBorder="1" applyAlignment="1" applyProtection="1">
      <alignment horizontal="right"/>
    </xf>
    <xf numFmtId="49" fontId="18" fillId="0" borderId="24" xfId="6" applyNumberFormat="1" applyFont="1" applyBorder="1" applyAlignment="1" applyProtection="1">
      <alignment horizontal="center"/>
    </xf>
    <xf numFmtId="49" fontId="18" fillId="0" borderId="25" xfId="6" applyNumberFormat="1" applyFont="1" applyBorder="1" applyAlignment="1" applyProtection="1">
      <alignment horizontal="center" wrapText="1"/>
    </xf>
    <xf numFmtId="49" fontId="18" fillId="0" borderId="26" xfId="6" applyNumberFormat="1" applyFont="1" applyBorder="1" applyAlignment="1" applyProtection="1">
      <alignment horizontal="left" wrapText="1"/>
    </xf>
    <xf numFmtId="0" fontId="19" fillId="0" borderId="27" xfId="6" applyFont="1" applyBorder="1" applyAlignment="1" applyProtection="1"/>
    <xf numFmtId="0" fontId="19" fillId="0" borderId="27" xfId="6" applyFont="1" applyBorder="1" applyAlignment="1" applyProtection="1">
      <alignment horizontal="right"/>
    </xf>
    <xf numFmtId="0" fontId="19" fillId="0" borderId="27" xfId="6" applyFont="1" applyBorder="1" applyAlignment="1" applyProtection="1">
      <alignment horizontal="center"/>
    </xf>
    <xf numFmtId="0" fontId="19" fillId="0" borderId="28" xfId="6" applyFont="1" applyBorder="1" applyAlignment="1" applyProtection="1"/>
    <xf numFmtId="4" fontId="18" fillId="0" borderId="26" xfId="6" applyNumberFormat="1" applyFont="1" applyBorder="1" applyAlignment="1" applyProtection="1">
      <alignment horizontal="right"/>
    </xf>
    <xf numFmtId="4" fontId="18" fillId="0" borderId="14" xfId="6" applyNumberFormat="1" applyFont="1" applyBorder="1" applyAlignment="1" applyProtection="1">
      <alignment horizontal="right"/>
    </xf>
    <xf numFmtId="4" fontId="18" fillId="0" borderId="11" xfId="6" applyNumberFormat="1" applyFont="1" applyBorder="1" applyAlignment="1" applyProtection="1">
      <alignment horizontal="right"/>
    </xf>
    <xf numFmtId="49" fontId="18" fillId="0" borderId="14" xfId="6" applyNumberFormat="1" applyFont="1" applyBorder="1" applyAlignment="1" applyProtection="1">
      <alignment horizontal="center"/>
    </xf>
    <xf numFmtId="49" fontId="18" fillId="0" borderId="29" xfId="6" applyNumberFormat="1" applyFont="1" applyBorder="1" applyAlignment="1" applyProtection="1">
      <alignment horizontal="center" wrapText="1"/>
    </xf>
    <xf numFmtId="49" fontId="18" fillId="0" borderId="30" xfId="6" applyNumberFormat="1" applyFont="1" applyBorder="1" applyAlignment="1" applyProtection="1">
      <alignment horizontal="left" wrapText="1"/>
    </xf>
    <xf numFmtId="4" fontId="20" fillId="0" borderId="31" xfId="6" applyNumberFormat="1" applyFont="1" applyBorder="1" applyAlignment="1" applyProtection="1">
      <alignment horizontal="right"/>
    </xf>
    <xf numFmtId="4" fontId="20" fillId="0" borderId="20" xfId="6" applyNumberFormat="1" applyFont="1" applyBorder="1" applyAlignment="1" applyProtection="1">
      <alignment horizontal="right"/>
    </xf>
    <xf numFmtId="4" fontId="20" fillId="0" borderId="7" xfId="6" applyNumberFormat="1" applyFont="1" applyBorder="1" applyAlignment="1" applyProtection="1">
      <alignment horizontal="right"/>
    </xf>
    <xf numFmtId="49" fontId="20" fillId="0" borderId="20" xfId="6" applyNumberFormat="1" applyFont="1" applyBorder="1" applyAlignment="1" applyProtection="1">
      <alignment horizontal="center"/>
    </xf>
    <xf numFmtId="49" fontId="20" fillId="0" borderId="32" xfId="6" applyNumberFormat="1" applyFont="1" applyBorder="1" applyAlignment="1" applyProtection="1">
      <alignment horizontal="center" wrapText="1"/>
    </xf>
    <xf numFmtId="49" fontId="20" fillId="0" borderId="33" xfId="6" applyNumberFormat="1" applyFont="1" applyBorder="1" applyAlignment="1" applyProtection="1">
      <alignment horizontal="left" wrapText="1"/>
    </xf>
    <xf numFmtId="164" fontId="18" fillId="0" borderId="30" xfId="6" applyNumberFormat="1" applyFont="1" applyBorder="1" applyAlignment="1" applyProtection="1">
      <alignment horizontal="left" wrapText="1"/>
    </xf>
    <xf numFmtId="0" fontId="19" fillId="0" borderId="34" xfId="6" applyFont="1" applyBorder="1" applyAlignment="1" applyProtection="1"/>
    <xf numFmtId="0" fontId="19" fillId="0" borderId="10" xfId="6" applyFont="1" applyBorder="1" applyAlignment="1" applyProtection="1"/>
    <xf numFmtId="0" fontId="19" fillId="0" borderId="10" xfId="6" applyFont="1" applyBorder="1" applyAlignment="1" applyProtection="1">
      <alignment horizontal="right"/>
    </xf>
    <xf numFmtId="0" fontId="19" fillId="0" borderId="35" xfId="6" applyFont="1" applyBorder="1" applyAlignment="1" applyProtection="1">
      <alignment horizontal="center"/>
    </xf>
    <xf numFmtId="0" fontId="19" fillId="0" borderId="36" xfId="6" applyFont="1" applyBorder="1" applyAlignment="1" applyProtection="1"/>
    <xf numFmtId="0" fontId="18" fillId="0" borderId="37" xfId="6" applyFont="1" applyBorder="1" applyAlignment="1" applyProtection="1"/>
    <xf numFmtId="49" fontId="18" fillId="0" borderId="38" xfId="6" applyNumberFormat="1" applyFont="1" applyBorder="1" applyAlignment="1" applyProtection="1">
      <alignment horizontal="center" vertical="center"/>
    </xf>
    <xf numFmtId="49" fontId="18" fillId="0" borderId="39" xfId="6" applyNumberFormat="1" applyFont="1" applyBorder="1" applyAlignment="1" applyProtection="1">
      <alignment horizontal="center" vertical="center"/>
    </xf>
    <xf numFmtId="49" fontId="18" fillId="0" borderId="1" xfId="6" applyNumberFormat="1" applyFont="1" applyBorder="1" applyAlignment="1" applyProtection="1">
      <alignment horizontal="center" vertical="center"/>
    </xf>
    <xf numFmtId="0" fontId="18" fillId="0" borderId="39" xfId="6" applyFont="1" applyBorder="1" applyAlignment="1" applyProtection="1">
      <alignment horizontal="center" vertical="center"/>
    </xf>
    <xf numFmtId="0" fontId="18" fillId="0" borderId="1" xfId="6" applyFont="1" applyBorder="1" applyAlignment="1" applyProtection="1">
      <alignment horizontal="center" vertical="center"/>
    </xf>
    <xf numFmtId="0" fontId="18" fillId="0" borderId="19" xfId="6" applyFont="1" applyBorder="1" applyAlignment="1" applyProtection="1">
      <alignment horizontal="center" vertical="center"/>
    </xf>
    <xf numFmtId="49" fontId="18" fillId="0" borderId="31" xfId="6" applyNumberFormat="1" applyFont="1" applyBorder="1" applyAlignment="1" applyProtection="1">
      <alignment vertical="center"/>
    </xf>
    <xf numFmtId="49" fontId="18" fillId="0" borderId="20" xfId="6" applyNumberFormat="1" applyFont="1" applyBorder="1" applyAlignment="1" applyProtection="1">
      <alignment horizontal="center" vertical="center" wrapText="1"/>
    </xf>
    <xf numFmtId="0" fontId="18" fillId="0" borderId="20" xfId="6" applyFont="1" applyBorder="1" applyAlignment="1" applyProtection="1">
      <alignment vertical="center" wrapText="1"/>
    </xf>
    <xf numFmtId="49" fontId="18" fillId="0" borderId="41" xfId="6" applyNumberFormat="1" applyFont="1" applyBorder="1" applyAlignment="1" applyProtection="1">
      <alignment vertical="center"/>
    </xf>
    <xf numFmtId="49" fontId="18" fillId="0" borderId="21" xfId="6" applyNumberFormat="1" applyFont="1" applyBorder="1" applyAlignment="1" applyProtection="1">
      <alignment horizontal="center" vertical="center" wrapText="1"/>
    </xf>
    <xf numFmtId="0" fontId="18" fillId="0" borderId="21" xfId="6" applyFont="1" applyBorder="1" applyAlignment="1" applyProtection="1">
      <alignment vertical="center" wrapText="1"/>
    </xf>
    <xf numFmtId="49" fontId="19" fillId="0" borderId="0" xfId="6" applyNumberFormat="1" applyFont="1" applyBorder="1" applyAlignment="1" applyProtection="1"/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horizontal="left"/>
    </xf>
    <xf numFmtId="49" fontId="18" fillId="0" borderId="0" xfId="6" applyNumberFormat="1" applyFont="1" applyBorder="1" applyAlignment="1" applyProtection="1"/>
    <xf numFmtId="0" fontId="21" fillId="0" borderId="0" xfId="6" applyFont="1" applyBorder="1" applyAlignment="1" applyProtection="1">
      <alignment horizontal="center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6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8" fillId="0" borderId="43" xfId="6" applyNumberFormat="1" applyFont="1" applyBorder="1" applyAlignment="1" applyProtection="1">
      <alignment horizontal="center" vertical="center" wrapText="1"/>
    </xf>
    <xf numFmtId="49" fontId="18" fillId="0" borderId="41" xfId="6" applyNumberFormat="1" applyFont="1" applyBorder="1" applyAlignment="1" applyProtection="1">
      <alignment horizontal="center" vertical="center" wrapText="1"/>
    </xf>
    <xf numFmtId="0" fontId="18" fillId="0" borderId="45" xfId="6" applyFont="1" applyBorder="1" applyAlignment="1" applyProtection="1">
      <alignment horizontal="center" vertical="center" wrapText="1"/>
    </xf>
    <xf numFmtId="0" fontId="18" fillId="0" borderId="21" xfId="6" applyFont="1" applyBorder="1" applyAlignment="1" applyProtection="1">
      <alignment horizontal="center" vertical="center" wrapText="1"/>
    </xf>
    <xf numFmtId="0" fontId="21" fillId="0" borderId="0" xfId="6" applyFont="1" applyBorder="1" applyAlignment="1" applyProtection="1">
      <alignment horizontal="center"/>
    </xf>
    <xf numFmtId="0" fontId="18" fillId="0" borderId="46" xfId="6" applyFont="1" applyBorder="1" applyAlignment="1" applyProtection="1">
      <alignment horizontal="center" vertical="center"/>
    </xf>
    <xf numFmtId="0" fontId="18" fillId="0" borderId="42" xfId="6" applyFont="1" applyBorder="1" applyAlignment="1" applyProtection="1">
      <alignment horizontal="center" vertical="center"/>
    </xf>
    <xf numFmtId="0" fontId="18" fillId="0" borderId="40" xfId="6" applyFont="1" applyBorder="1" applyAlignment="1" applyProtection="1">
      <alignment horizontal="center" vertical="center"/>
    </xf>
    <xf numFmtId="0" fontId="18" fillId="0" borderId="44" xfId="6" applyFont="1" applyBorder="1" applyAlignment="1" applyProtection="1">
      <alignment horizontal="center" vertical="center" wrapText="1"/>
    </xf>
    <xf numFmtId="0" fontId="18" fillId="0" borderId="2" xfId="6" applyFont="1" applyBorder="1" applyAlignment="1" applyProtection="1">
      <alignment horizontal="center" vertical="center" wrapText="1"/>
    </xf>
    <xf numFmtId="0" fontId="18" fillId="0" borderId="7" xfId="6" applyFont="1" applyBorder="1" applyAlignment="1" applyProtection="1">
      <alignment horizontal="center" vertical="center" wrapText="1"/>
    </xf>
    <xf numFmtId="49" fontId="18" fillId="0" borderId="44" xfId="6" applyNumberFormat="1" applyFont="1" applyBorder="1" applyAlignment="1" applyProtection="1">
      <alignment horizontal="center" vertical="center" wrapText="1"/>
    </xf>
    <xf numFmtId="49" fontId="18" fillId="0" borderId="2" xfId="6" applyNumberFormat="1" applyFont="1" applyBorder="1" applyAlignment="1" applyProtection="1">
      <alignment horizontal="center" vertical="center" wrapText="1"/>
    </xf>
    <xf numFmtId="49" fontId="18" fillId="0" borderId="7" xfId="6" applyNumberFormat="1" applyFont="1" applyBorder="1" applyAlignment="1" applyProtection="1">
      <alignment horizontal="center" vertical="center" wrapText="1"/>
    </xf>
    <xf numFmtId="49" fontId="18" fillId="0" borderId="44" xfId="6" applyNumberFormat="1" applyFont="1" applyBorder="1" applyAlignment="1" applyProtection="1">
      <alignment horizontal="center" vertical="center"/>
    </xf>
    <xf numFmtId="49" fontId="18" fillId="0" borderId="2" xfId="6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tabSelected="1" zoomScaleSheetLayoutView="100" workbookViewId="0">
      <selection activeCell="C21" sqref="C21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112</v>
      </c>
      <c r="B2" s="31"/>
      <c r="C2" s="31"/>
      <c r="D2" s="31"/>
      <c r="E2" s="31"/>
      <c r="F2" s="1" t="s">
        <v>3</v>
      </c>
    </row>
    <row r="3" spans="1:6" ht="14.1" customHeight="1">
      <c r="D3" s="148" t="s">
        <v>113</v>
      </c>
      <c r="E3" s="149"/>
      <c r="F3" s="3" t="s">
        <v>14</v>
      </c>
    </row>
    <row r="4" spans="1:6" ht="12.75" customHeight="1">
      <c r="A4" s="4" t="s">
        <v>253</v>
      </c>
      <c r="B4" s="4"/>
      <c r="C4" s="4"/>
      <c r="D4" s="4"/>
      <c r="E4" s="4" t="s">
        <v>115</v>
      </c>
      <c r="F4" s="5" t="s">
        <v>254</v>
      </c>
    </row>
    <row r="5" spans="1:6" ht="15.75" customHeight="1">
      <c r="A5" s="87" t="s">
        <v>29</v>
      </c>
      <c r="B5" s="87"/>
      <c r="C5" s="87"/>
      <c r="D5" s="88"/>
      <c r="E5" s="6" t="s">
        <v>116</v>
      </c>
      <c r="F5" s="7" t="s">
        <v>63</v>
      </c>
    </row>
    <row r="6" spans="1:6" ht="12" customHeight="1">
      <c r="A6" s="87" t="s">
        <v>117</v>
      </c>
      <c r="B6" s="87"/>
      <c r="C6" s="87"/>
      <c r="D6" s="88"/>
      <c r="E6" s="6" t="s">
        <v>118</v>
      </c>
      <c r="F6" s="5" t="s">
        <v>64</v>
      </c>
    </row>
    <row r="7" spans="1:6" ht="26.25" customHeight="1">
      <c r="A7" s="150" t="s">
        <v>119</v>
      </c>
      <c r="B7" s="150"/>
      <c r="C7" s="150"/>
      <c r="D7" s="150"/>
      <c r="E7" s="6" t="s">
        <v>131</v>
      </c>
      <c r="F7" s="5" t="s">
        <v>126</v>
      </c>
    </row>
    <row r="8" spans="1:6" ht="14.1" customHeight="1">
      <c r="A8" s="89" t="s">
        <v>141</v>
      </c>
      <c r="B8" s="87"/>
      <c r="C8" s="87"/>
      <c r="D8" s="88"/>
      <c r="F8" s="8"/>
    </row>
    <row r="9" spans="1:6" ht="14.1" customHeight="1" thickBot="1">
      <c r="A9" s="87" t="s">
        <v>87</v>
      </c>
      <c r="B9" s="87"/>
      <c r="C9" s="87"/>
      <c r="D9" s="88"/>
      <c r="E9" s="46" t="s">
        <v>153</v>
      </c>
      <c r="F9" s="9" t="s">
        <v>0</v>
      </c>
    </row>
    <row r="10" spans="1:6" ht="13.5" customHeight="1">
      <c r="B10" s="32"/>
      <c r="C10" s="38" t="s">
        <v>19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28</v>
      </c>
      <c r="D12" s="14" t="s">
        <v>21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25</v>
      </c>
      <c r="D13" s="17" t="s">
        <v>22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26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17</v>
      </c>
      <c r="F15" s="20" t="s">
        <v>18</v>
      </c>
    </row>
    <row r="16" spans="1:6" ht="12.75" customHeight="1">
      <c r="A16" s="50" t="s">
        <v>30</v>
      </c>
      <c r="B16" s="151" t="s">
        <v>72</v>
      </c>
      <c r="C16" s="152" t="s">
        <v>20</v>
      </c>
      <c r="D16" s="153">
        <f>D18+D69</f>
        <v>10631500</v>
      </c>
      <c r="E16" s="153">
        <f>E18+E69+E68</f>
        <v>4296321.17</v>
      </c>
      <c r="F16" s="147">
        <f>D16-E16</f>
        <v>6335178.8300000001</v>
      </c>
    </row>
    <row r="17" spans="1:7" ht="15.75" customHeight="1">
      <c r="A17" s="51" t="s">
        <v>5</v>
      </c>
      <c r="B17" s="151"/>
      <c r="C17" s="152"/>
      <c r="D17" s="153"/>
      <c r="E17" s="153"/>
      <c r="F17" s="147"/>
    </row>
    <row r="18" spans="1:7" ht="27" customHeight="1">
      <c r="A18" s="52" t="s">
        <v>31</v>
      </c>
      <c r="B18" s="45" t="s">
        <v>72</v>
      </c>
      <c r="C18" s="55" t="s">
        <v>88</v>
      </c>
      <c r="D18" s="56">
        <f>D19+D30+D41++D61+D44+D53+D57</f>
        <v>7869500</v>
      </c>
      <c r="E18" s="56">
        <f>E19+E30+E41++E61+E44+E27+E50+E53+E60</f>
        <v>2544339.5</v>
      </c>
      <c r="F18" s="49">
        <f>D18-E18</f>
        <v>5325160.5</v>
      </c>
    </row>
    <row r="19" spans="1:7" ht="13.5" customHeight="1">
      <c r="A19" s="52" t="s">
        <v>32</v>
      </c>
      <c r="B19" s="45" t="s">
        <v>72</v>
      </c>
      <c r="C19" s="55" t="s">
        <v>89</v>
      </c>
      <c r="D19" s="57">
        <f>D20</f>
        <v>1473300</v>
      </c>
      <c r="E19" s="57">
        <f>E20</f>
        <v>758623.41999999993</v>
      </c>
      <c r="F19" s="47">
        <f t="shared" ref="F19:F43" si="0">D19-E19</f>
        <v>714676.58000000007</v>
      </c>
    </row>
    <row r="20" spans="1:7" ht="15" customHeight="1">
      <c r="A20" s="52" t="s">
        <v>33</v>
      </c>
      <c r="B20" s="45" t="s">
        <v>72</v>
      </c>
      <c r="C20" s="55" t="s">
        <v>90</v>
      </c>
      <c r="D20" s="57">
        <f>D21</f>
        <v>1473300</v>
      </c>
      <c r="E20" s="57">
        <f>E21+E23+E22</f>
        <v>758623.41999999993</v>
      </c>
      <c r="F20" s="47">
        <f t="shared" si="0"/>
        <v>714676.58000000007</v>
      </c>
      <c r="G20" s="96"/>
    </row>
    <row r="21" spans="1:7" ht="110.25" customHeight="1">
      <c r="A21" s="52" t="s">
        <v>132</v>
      </c>
      <c r="B21" s="45" t="s">
        <v>72</v>
      </c>
      <c r="C21" s="55" t="s">
        <v>91</v>
      </c>
      <c r="D21" s="57">
        <v>1473300</v>
      </c>
      <c r="E21" s="58">
        <v>757520.64</v>
      </c>
      <c r="F21" s="47">
        <f t="shared" si="0"/>
        <v>715779.36</v>
      </c>
    </row>
    <row r="22" spans="1:7" ht="147" customHeight="1">
      <c r="A22" s="52" t="s">
        <v>124</v>
      </c>
      <c r="B22" s="45" t="s">
        <v>72</v>
      </c>
      <c r="C22" s="55" t="s">
        <v>125</v>
      </c>
      <c r="D22" s="57">
        <v>0</v>
      </c>
      <c r="E22" s="58">
        <v>6.7</v>
      </c>
      <c r="F22" s="47" t="s">
        <v>51</v>
      </c>
    </row>
    <row r="23" spans="1:7" ht="68.25" customHeight="1">
      <c r="A23" s="52" t="s">
        <v>86</v>
      </c>
      <c r="B23" s="45" t="s">
        <v>72</v>
      </c>
      <c r="C23" s="55" t="s">
        <v>92</v>
      </c>
      <c r="D23" s="57">
        <v>0</v>
      </c>
      <c r="E23" s="58">
        <v>1096.08</v>
      </c>
      <c r="F23" s="47" t="s">
        <v>51</v>
      </c>
    </row>
    <row r="24" spans="1:7" ht="19.5" hidden="1" customHeight="1">
      <c r="A24" s="53"/>
      <c r="B24" s="44" t="s">
        <v>72</v>
      </c>
      <c r="C24" s="59"/>
      <c r="D24" s="60"/>
      <c r="E24" s="61"/>
      <c r="F24" s="62">
        <f t="shared" si="0"/>
        <v>0</v>
      </c>
    </row>
    <row r="25" spans="1:7" s="39" customFormat="1" ht="15.75" hidden="1" customHeight="1">
      <c r="A25" s="52" t="s">
        <v>187</v>
      </c>
      <c r="B25" s="48" t="s">
        <v>72</v>
      </c>
      <c r="C25" s="63" t="s">
        <v>188</v>
      </c>
      <c r="D25" s="57">
        <f>D26</f>
        <v>0</v>
      </c>
      <c r="E25" s="58">
        <f>E26</f>
        <v>0</v>
      </c>
      <c r="F25" s="47">
        <f>F26</f>
        <v>0</v>
      </c>
    </row>
    <row r="26" spans="1:7" s="39" customFormat="1" ht="21" hidden="1" customHeight="1">
      <c r="A26" s="52" t="s">
        <v>182</v>
      </c>
      <c r="B26" s="45" t="s">
        <v>72</v>
      </c>
      <c r="C26" s="55" t="s">
        <v>189</v>
      </c>
      <c r="D26" s="57">
        <f t="shared" ref="D26:E28" si="1">D27</f>
        <v>0</v>
      </c>
      <c r="E26" s="57">
        <f t="shared" si="1"/>
        <v>0</v>
      </c>
      <c r="F26" s="47">
        <f t="shared" si="0"/>
        <v>0</v>
      </c>
    </row>
    <row r="27" spans="1:7" s="39" customFormat="1" ht="21" hidden="1" customHeight="1">
      <c r="A27" s="52" t="s">
        <v>75</v>
      </c>
      <c r="B27" s="45" t="s">
        <v>72</v>
      </c>
      <c r="C27" s="55" t="s">
        <v>164</v>
      </c>
      <c r="D27" s="57">
        <f t="shared" si="1"/>
        <v>0</v>
      </c>
      <c r="E27" s="57">
        <f t="shared" si="1"/>
        <v>0</v>
      </c>
      <c r="F27" s="47">
        <f>D27-E27</f>
        <v>0</v>
      </c>
    </row>
    <row r="28" spans="1:7" s="39" customFormat="1" ht="21" hidden="1" customHeight="1">
      <c r="A28" s="52" t="s">
        <v>75</v>
      </c>
      <c r="B28" s="45" t="s">
        <v>72</v>
      </c>
      <c r="C28" s="55" t="s">
        <v>93</v>
      </c>
      <c r="D28" s="57">
        <f t="shared" si="1"/>
        <v>0</v>
      </c>
      <c r="E28" s="57">
        <f t="shared" si="1"/>
        <v>0</v>
      </c>
      <c r="F28" s="47">
        <f t="shared" ref="F28:F29" si="2">D28-E28</f>
        <v>0</v>
      </c>
    </row>
    <row r="29" spans="1:7" s="39" customFormat="1" ht="21" hidden="1" customHeight="1">
      <c r="A29" s="52" t="s">
        <v>75</v>
      </c>
      <c r="B29" s="45" t="s">
        <v>72</v>
      </c>
      <c r="C29" s="55" t="s">
        <v>163</v>
      </c>
      <c r="D29" s="57">
        <v>0</v>
      </c>
      <c r="E29" s="58">
        <v>0</v>
      </c>
      <c r="F29" s="47">
        <f t="shared" si="2"/>
        <v>0</v>
      </c>
    </row>
    <row r="30" spans="1:7" ht="17.25" customHeight="1">
      <c r="A30" s="52" t="s">
        <v>34</v>
      </c>
      <c r="B30" s="45" t="s">
        <v>72</v>
      </c>
      <c r="C30" s="55" t="s">
        <v>94</v>
      </c>
      <c r="D30" s="57">
        <f>D31+D36+D33</f>
        <v>6327200</v>
      </c>
      <c r="E30" s="57">
        <f>E31+E36+E33</f>
        <v>1780097.19</v>
      </c>
      <c r="F30" s="47">
        <f t="shared" si="0"/>
        <v>4547102.8100000005</v>
      </c>
    </row>
    <row r="31" spans="1:7" ht="17.25" customHeight="1">
      <c r="A31" s="52" t="s">
        <v>35</v>
      </c>
      <c r="B31" s="45" t="s">
        <v>72</v>
      </c>
      <c r="C31" s="55" t="s">
        <v>95</v>
      </c>
      <c r="D31" s="57">
        <f>D32</f>
        <v>378000</v>
      </c>
      <c r="E31" s="57">
        <f>E32</f>
        <v>36112.79</v>
      </c>
      <c r="F31" s="47">
        <f t="shared" si="0"/>
        <v>341887.21</v>
      </c>
    </row>
    <row r="32" spans="1:7" ht="72.75" customHeight="1">
      <c r="A32" s="52" t="s">
        <v>154</v>
      </c>
      <c r="B32" s="45" t="s">
        <v>72</v>
      </c>
      <c r="C32" s="55" t="s">
        <v>96</v>
      </c>
      <c r="D32" s="57">
        <v>378000</v>
      </c>
      <c r="E32" s="58">
        <v>36112.79</v>
      </c>
      <c r="F32" s="47">
        <f t="shared" si="0"/>
        <v>341887.21</v>
      </c>
    </row>
    <row r="33" spans="1:6" ht="12" hidden="1" customHeight="1">
      <c r="A33" s="53"/>
      <c r="B33" s="44" t="s">
        <v>72</v>
      </c>
      <c r="C33" s="59"/>
      <c r="D33" s="60"/>
      <c r="E33" s="60"/>
      <c r="F33" s="62"/>
    </row>
    <row r="34" spans="1:6" ht="12" hidden="1" customHeight="1">
      <c r="A34" s="53"/>
      <c r="B34" s="44" t="s">
        <v>72</v>
      </c>
      <c r="C34" s="59"/>
      <c r="D34" s="60"/>
      <c r="E34" s="61"/>
      <c r="F34" s="62"/>
    </row>
    <row r="35" spans="1:6" ht="21" hidden="1" customHeight="1">
      <c r="A35" s="53"/>
      <c r="B35" s="44" t="s">
        <v>72</v>
      </c>
      <c r="C35" s="59"/>
      <c r="D35" s="60"/>
      <c r="E35" s="61"/>
      <c r="F35" s="62"/>
    </row>
    <row r="36" spans="1:6" ht="12.75" customHeight="1">
      <c r="A36" s="52" t="s">
        <v>36</v>
      </c>
      <c r="B36" s="45" t="s">
        <v>72</v>
      </c>
      <c r="C36" s="55" t="s">
        <v>97</v>
      </c>
      <c r="D36" s="57">
        <f>D37+D39</f>
        <v>5949200</v>
      </c>
      <c r="E36" s="57">
        <f>E37+E39</f>
        <v>1743984.4</v>
      </c>
      <c r="F36" s="47">
        <f t="shared" si="0"/>
        <v>4205215.5999999996</v>
      </c>
    </row>
    <row r="37" spans="1:6" ht="15.75" customHeight="1">
      <c r="A37" s="52" t="s">
        <v>134</v>
      </c>
      <c r="B37" s="45" t="s">
        <v>72</v>
      </c>
      <c r="C37" s="55" t="s">
        <v>142</v>
      </c>
      <c r="D37" s="57">
        <f>D38</f>
        <v>3705800</v>
      </c>
      <c r="E37" s="57">
        <f>E38</f>
        <v>1554225</v>
      </c>
      <c r="F37" s="47">
        <f t="shared" si="0"/>
        <v>2151575</v>
      </c>
    </row>
    <row r="38" spans="1:6" ht="57.75" customHeight="1">
      <c r="A38" s="52" t="s">
        <v>136</v>
      </c>
      <c r="B38" s="45" t="s">
        <v>72</v>
      </c>
      <c r="C38" s="55" t="s">
        <v>135</v>
      </c>
      <c r="D38" s="57">
        <v>3705800</v>
      </c>
      <c r="E38" s="58">
        <v>1554225</v>
      </c>
      <c r="F38" s="47">
        <f t="shared" si="0"/>
        <v>2151575</v>
      </c>
    </row>
    <row r="39" spans="1:6" ht="17.25" customHeight="1">
      <c r="A39" s="52" t="s">
        <v>137</v>
      </c>
      <c r="B39" s="45" t="s">
        <v>72</v>
      </c>
      <c r="C39" s="55" t="s">
        <v>138</v>
      </c>
      <c r="D39" s="57">
        <f>D40</f>
        <v>2243400</v>
      </c>
      <c r="E39" s="57">
        <f>E40</f>
        <v>189759.4</v>
      </c>
      <c r="F39" s="47">
        <f t="shared" si="0"/>
        <v>2053640.6</v>
      </c>
    </row>
    <row r="40" spans="1:6" ht="54" customHeight="1">
      <c r="A40" s="52" t="s">
        <v>140</v>
      </c>
      <c r="B40" s="45" t="s">
        <v>72</v>
      </c>
      <c r="C40" s="55" t="s">
        <v>139</v>
      </c>
      <c r="D40" s="57">
        <v>2243400</v>
      </c>
      <c r="E40" s="58">
        <v>189759.4</v>
      </c>
      <c r="F40" s="47">
        <f t="shared" si="0"/>
        <v>2053640.6</v>
      </c>
    </row>
    <row r="41" spans="1:6" ht="15" hidden="1" customHeight="1">
      <c r="A41" s="52" t="s">
        <v>38</v>
      </c>
      <c r="B41" s="45" t="s">
        <v>72</v>
      </c>
      <c r="C41" s="55" t="s">
        <v>98</v>
      </c>
      <c r="D41" s="57">
        <f>D42</f>
        <v>0</v>
      </c>
      <c r="E41" s="57">
        <f>E42</f>
        <v>0</v>
      </c>
      <c r="F41" s="47">
        <f t="shared" si="0"/>
        <v>0</v>
      </c>
    </row>
    <row r="42" spans="1:6" ht="66" hidden="1" customHeight="1">
      <c r="A42" s="52" t="s">
        <v>39</v>
      </c>
      <c r="B42" s="45" t="s">
        <v>72</v>
      </c>
      <c r="C42" s="55" t="s">
        <v>99</v>
      </c>
      <c r="D42" s="57">
        <f>D43</f>
        <v>0</v>
      </c>
      <c r="E42" s="57">
        <f>E43</f>
        <v>0</v>
      </c>
      <c r="F42" s="47">
        <f t="shared" si="0"/>
        <v>0</v>
      </c>
    </row>
    <row r="43" spans="1:6" ht="113.25" hidden="1" customHeight="1">
      <c r="A43" s="52" t="s">
        <v>40</v>
      </c>
      <c r="B43" s="45" t="s">
        <v>72</v>
      </c>
      <c r="C43" s="55" t="s">
        <v>100</v>
      </c>
      <c r="D43" s="57">
        <v>0</v>
      </c>
      <c r="E43" s="58"/>
      <c r="F43" s="47">
        <f t="shared" si="0"/>
        <v>0</v>
      </c>
    </row>
    <row r="44" spans="1:6" ht="60.75" customHeight="1">
      <c r="A44" s="52" t="s">
        <v>46</v>
      </c>
      <c r="B44" s="45" t="s">
        <v>72</v>
      </c>
      <c r="C44" s="55" t="s">
        <v>101</v>
      </c>
      <c r="D44" s="57">
        <f>SUM(D45)</f>
        <v>12300</v>
      </c>
      <c r="E44" s="57">
        <f>SUM(E45)</f>
        <v>4071.2</v>
      </c>
      <c r="F44" s="47">
        <f>D44-E44</f>
        <v>8228.7999999999993</v>
      </c>
    </row>
    <row r="45" spans="1:6" ht="125.25" customHeight="1">
      <c r="A45" s="52" t="s">
        <v>37</v>
      </c>
      <c r="B45" s="45" t="s">
        <v>72</v>
      </c>
      <c r="C45" s="55" t="s">
        <v>102</v>
      </c>
      <c r="D45" s="57">
        <f>SUM(D46)</f>
        <v>12300</v>
      </c>
      <c r="E45" s="57">
        <f>E46</f>
        <v>4071.2</v>
      </c>
      <c r="F45" s="47">
        <f>D45-E45</f>
        <v>8228.7999999999993</v>
      </c>
    </row>
    <row r="46" spans="1:6" ht="72" customHeight="1">
      <c r="A46" s="54" t="s">
        <v>151</v>
      </c>
      <c r="B46" s="45" t="s">
        <v>72</v>
      </c>
      <c r="C46" s="55" t="s">
        <v>149</v>
      </c>
      <c r="D46" s="57">
        <f>SUM(D47)</f>
        <v>12300</v>
      </c>
      <c r="E46" s="58">
        <f>E47</f>
        <v>4071.2</v>
      </c>
      <c r="F46" s="47">
        <f>D46-E46</f>
        <v>8228.7999999999993</v>
      </c>
    </row>
    <row r="47" spans="1:6" ht="57.75" customHeight="1">
      <c r="A47" s="54" t="s">
        <v>152</v>
      </c>
      <c r="B47" s="45" t="s">
        <v>72</v>
      </c>
      <c r="C47" s="55" t="s">
        <v>150</v>
      </c>
      <c r="D47" s="57">
        <v>12300</v>
      </c>
      <c r="E47" s="58">
        <v>4071.2</v>
      </c>
      <c r="F47" s="47">
        <f>D47-E47</f>
        <v>8228.7999999999993</v>
      </c>
    </row>
    <row r="48" spans="1:6" ht="45.75" hidden="1" customHeight="1">
      <c r="A48" s="52" t="s">
        <v>186</v>
      </c>
      <c r="B48" s="45" t="s">
        <v>72</v>
      </c>
      <c r="C48" s="55" t="s">
        <v>185</v>
      </c>
      <c r="D48" s="57">
        <f>D49</f>
        <v>0</v>
      </c>
      <c r="E48" s="58">
        <f>E49</f>
        <v>0</v>
      </c>
      <c r="F48" s="47">
        <f>F49</f>
        <v>0</v>
      </c>
    </row>
    <row r="49" spans="1:6" ht="45" hidden="1" customHeight="1">
      <c r="A49" s="52" t="s">
        <v>179</v>
      </c>
      <c r="B49" s="45" t="s">
        <v>72</v>
      </c>
      <c r="C49" s="55" t="s">
        <v>180</v>
      </c>
      <c r="D49" s="57">
        <f t="shared" ref="D49:E51" si="3">D50</f>
        <v>0</v>
      </c>
      <c r="E49" s="58">
        <f t="shared" si="3"/>
        <v>0</v>
      </c>
      <c r="F49" s="47">
        <f>D49-E49</f>
        <v>0</v>
      </c>
    </row>
    <row r="50" spans="1:6" ht="30.75" hidden="1" customHeight="1">
      <c r="A50" s="52" t="s">
        <v>171</v>
      </c>
      <c r="B50" s="45" t="s">
        <v>72</v>
      </c>
      <c r="C50" s="55" t="s">
        <v>165</v>
      </c>
      <c r="D50" s="57">
        <f t="shared" si="3"/>
        <v>0</v>
      </c>
      <c r="E50" s="58">
        <f t="shared" si="3"/>
        <v>0</v>
      </c>
      <c r="F50" s="47">
        <f>D50-E50</f>
        <v>0</v>
      </c>
    </row>
    <row r="51" spans="1:6" ht="25.5" hidden="1" customHeight="1">
      <c r="A51" s="52" t="s">
        <v>172</v>
      </c>
      <c r="B51" s="45" t="s">
        <v>72</v>
      </c>
      <c r="C51" s="55" t="s">
        <v>166</v>
      </c>
      <c r="D51" s="57">
        <f t="shared" si="3"/>
        <v>0</v>
      </c>
      <c r="E51" s="58">
        <f t="shared" si="3"/>
        <v>0</v>
      </c>
      <c r="F51" s="47">
        <f t="shared" ref="F51:F52" si="4">D51-E51</f>
        <v>0</v>
      </c>
    </row>
    <row r="52" spans="1:6" ht="34.5" hidden="1" customHeight="1">
      <c r="A52" s="52" t="s">
        <v>173</v>
      </c>
      <c r="B52" s="45" t="s">
        <v>72</v>
      </c>
      <c r="C52" s="55" t="s">
        <v>169</v>
      </c>
      <c r="D52" s="57">
        <v>0</v>
      </c>
      <c r="E52" s="58">
        <v>0</v>
      </c>
      <c r="F52" s="47">
        <f t="shared" si="4"/>
        <v>0</v>
      </c>
    </row>
    <row r="53" spans="1:6" ht="27.75" hidden="1" customHeight="1">
      <c r="A53" s="95" t="s">
        <v>215</v>
      </c>
      <c r="B53" s="45" t="s">
        <v>72</v>
      </c>
      <c r="C53" s="55" t="s">
        <v>216</v>
      </c>
      <c r="D53" s="57">
        <f t="shared" ref="D53:E55" si="5">D54</f>
        <v>0</v>
      </c>
      <c r="E53" s="57">
        <f t="shared" si="5"/>
        <v>0</v>
      </c>
      <c r="F53" s="47">
        <f>F54</f>
        <v>0</v>
      </c>
    </row>
    <row r="54" spans="1:6" ht="105" hidden="1" customHeight="1">
      <c r="A54" s="52" t="s">
        <v>218</v>
      </c>
      <c r="B54" s="45" t="s">
        <v>72</v>
      </c>
      <c r="C54" s="55" t="s">
        <v>217</v>
      </c>
      <c r="D54" s="57">
        <f t="shared" si="5"/>
        <v>0</v>
      </c>
      <c r="E54" s="57">
        <f t="shared" si="5"/>
        <v>0</v>
      </c>
      <c r="F54" s="47">
        <f>F55</f>
        <v>0</v>
      </c>
    </row>
    <row r="55" spans="1:6" ht="115.5" hidden="1" customHeight="1">
      <c r="A55" s="52" t="s">
        <v>220</v>
      </c>
      <c r="B55" s="45" t="s">
        <v>72</v>
      </c>
      <c r="C55" s="55" t="s">
        <v>219</v>
      </c>
      <c r="D55" s="57">
        <f>D56</f>
        <v>0</v>
      </c>
      <c r="E55" s="57">
        <f t="shared" si="5"/>
        <v>0</v>
      </c>
      <c r="F55" s="47">
        <f>D55-E55</f>
        <v>0</v>
      </c>
    </row>
    <row r="56" spans="1:6" ht="24.75" hidden="1" customHeight="1">
      <c r="A56" s="52" t="s">
        <v>222</v>
      </c>
      <c r="B56" s="45" t="s">
        <v>72</v>
      </c>
      <c r="C56" s="55" t="s">
        <v>221</v>
      </c>
      <c r="D56" s="57"/>
      <c r="E56" s="58"/>
      <c r="F56" s="47">
        <f>D56-E56</f>
        <v>0</v>
      </c>
    </row>
    <row r="57" spans="1:6" ht="39" customHeight="1">
      <c r="A57" s="95" t="s">
        <v>251</v>
      </c>
      <c r="B57" s="45" t="s">
        <v>72</v>
      </c>
      <c r="C57" s="55" t="s">
        <v>185</v>
      </c>
      <c r="D57" s="57">
        <f t="shared" ref="D57:E59" si="6">D58</f>
        <v>0</v>
      </c>
      <c r="E57" s="58">
        <f t="shared" si="6"/>
        <v>47.69</v>
      </c>
      <c r="F57" s="47" t="s">
        <v>51</v>
      </c>
    </row>
    <row r="58" spans="1:6" ht="27.75" customHeight="1">
      <c r="A58" s="52" t="s">
        <v>236</v>
      </c>
      <c r="B58" s="45" t="s">
        <v>72</v>
      </c>
      <c r="C58" s="55" t="s">
        <v>165</v>
      </c>
      <c r="D58" s="57">
        <f t="shared" si="6"/>
        <v>0</v>
      </c>
      <c r="E58" s="58">
        <f t="shared" si="6"/>
        <v>47.69</v>
      </c>
      <c r="F58" s="47" t="s">
        <v>51</v>
      </c>
    </row>
    <row r="59" spans="1:6" ht="24.75" customHeight="1">
      <c r="A59" s="52" t="s">
        <v>237</v>
      </c>
      <c r="B59" s="45" t="s">
        <v>72</v>
      </c>
      <c r="C59" s="55" t="s">
        <v>235</v>
      </c>
      <c r="D59" s="57">
        <f t="shared" si="6"/>
        <v>0</v>
      </c>
      <c r="E59" s="58">
        <f t="shared" si="6"/>
        <v>47.69</v>
      </c>
      <c r="F59" s="47" t="s">
        <v>51</v>
      </c>
    </row>
    <row r="60" spans="1:6" ht="24.75" customHeight="1">
      <c r="A60" s="52" t="s">
        <v>238</v>
      </c>
      <c r="B60" s="45" t="s">
        <v>72</v>
      </c>
      <c r="C60" s="55" t="s">
        <v>169</v>
      </c>
      <c r="D60" s="57">
        <v>0</v>
      </c>
      <c r="E60" s="58">
        <v>47.69</v>
      </c>
      <c r="F60" s="47" t="s">
        <v>51</v>
      </c>
    </row>
    <row r="61" spans="1:6" ht="28.5" customHeight="1">
      <c r="A61" s="52" t="s">
        <v>73</v>
      </c>
      <c r="B61" s="45" t="s">
        <v>72</v>
      </c>
      <c r="C61" s="55" t="s">
        <v>103</v>
      </c>
      <c r="D61" s="57">
        <f>D64+D66+D62</f>
        <v>56700</v>
      </c>
      <c r="E61" s="57">
        <f>E64+E62</f>
        <v>1500</v>
      </c>
      <c r="F61" s="47">
        <f>D61-E61</f>
        <v>55200</v>
      </c>
    </row>
    <row r="62" spans="1:6" ht="85.5" hidden="1" customHeight="1">
      <c r="A62" s="52" t="s">
        <v>191</v>
      </c>
      <c r="B62" s="45" t="s">
        <v>72</v>
      </c>
      <c r="C62" s="55" t="s">
        <v>183</v>
      </c>
      <c r="D62" s="57">
        <f>D63</f>
        <v>0</v>
      </c>
      <c r="E62" s="57">
        <f>E63</f>
        <v>0</v>
      </c>
      <c r="F62" s="47">
        <f>F63</f>
        <v>0</v>
      </c>
    </row>
    <row r="63" spans="1:6" ht="100.5" hidden="1" customHeight="1">
      <c r="A63" s="52" t="s">
        <v>190</v>
      </c>
      <c r="B63" s="45" t="s">
        <v>72</v>
      </c>
      <c r="C63" s="55" t="s">
        <v>184</v>
      </c>
      <c r="D63" s="57">
        <v>0</v>
      </c>
      <c r="E63" s="57"/>
      <c r="F63" s="47">
        <f>D63-E63</f>
        <v>0</v>
      </c>
    </row>
    <row r="64" spans="1:6" ht="72" customHeight="1">
      <c r="A64" s="52" t="s">
        <v>76</v>
      </c>
      <c r="B64" s="45" t="s">
        <v>72</v>
      </c>
      <c r="C64" s="55" t="s">
        <v>104</v>
      </c>
      <c r="D64" s="57">
        <f>D65</f>
        <v>56700</v>
      </c>
      <c r="E64" s="57">
        <f>E65</f>
        <v>1500</v>
      </c>
      <c r="F64" s="47">
        <f t="shared" ref="F64:F68" si="7">D64-E64</f>
        <v>55200</v>
      </c>
    </row>
    <row r="65" spans="1:6" ht="65.25" customHeight="1">
      <c r="A65" s="52" t="s">
        <v>252</v>
      </c>
      <c r="B65" s="45" t="s">
        <v>72</v>
      </c>
      <c r="C65" s="55" t="s">
        <v>105</v>
      </c>
      <c r="D65" s="57">
        <v>56700</v>
      </c>
      <c r="E65" s="57">
        <v>1500</v>
      </c>
      <c r="F65" s="47">
        <f t="shared" si="7"/>
        <v>55200</v>
      </c>
    </row>
    <row r="66" spans="1:6" ht="45.75" hidden="1" customHeight="1">
      <c r="A66" s="52" t="s">
        <v>74</v>
      </c>
      <c r="B66" s="45" t="s">
        <v>72</v>
      </c>
      <c r="C66" s="55" t="s">
        <v>106</v>
      </c>
      <c r="D66" s="57">
        <f>D67</f>
        <v>0</v>
      </c>
      <c r="E66" s="57">
        <f>E67</f>
        <v>0</v>
      </c>
      <c r="F66" s="47">
        <f t="shared" si="7"/>
        <v>0</v>
      </c>
    </row>
    <row r="67" spans="1:6" ht="54" hidden="1" customHeight="1">
      <c r="A67" s="52" t="s">
        <v>155</v>
      </c>
      <c r="B67" s="45" t="s">
        <v>72</v>
      </c>
      <c r="C67" s="55" t="s">
        <v>107</v>
      </c>
      <c r="D67" s="57"/>
      <c r="E67" s="58"/>
      <c r="F67" s="47"/>
    </row>
    <row r="68" spans="1:6" ht="24" hidden="1" customHeight="1">
      <c r="A68" s="52" t="s">
        <v>159</v>
      </c>
      <c r="B68" s="45"/>
      <c r="C68" s="55" t="s">
        <v>181</v>
      </c>
      <c r="D68" s="57">
        <v>0</v>
      </c>
      <c r="E68" s="58"/>
      <c r="F68" s="47">
        <f t="shared" si="7"/>
        <v>0</v>
      </c>
    </row>
    <row r="69" spans="1:6" ht="15" customHeight="1">
      <c r="A69" s="52" t="s">
        <v>41</v>
      </c>
      <c r="B69" s="45" t="s">
        <v>72</v>
      </c>
      <c r="C69" s="55" t="s">
        <v>108</v>
      </c>
      <c r="D69" s="56">
        <f>D70</f>
        <v>2762000</v>
      </c>
      <c r="E69" s="56">
        <f>E70</f>
        <v>1751981.67</v>
      </c>
      <c r="F69" s="56">
        <f>F70</f>
        <v>1010018.3300000001</v>
      </c>
    </row>
    <row r="70" spans="1:6" ht="48" customHeight="1">
      <c r="A70" s="52" t="s">
        <v>42</v>
      </c>
      <c r="B70" s="45" t="s">
        <v>72</v>
      </c>
      <c r="C70" s="55" t="s">
        <v>109</v>
      </c>
      <c r="D70" s="57">
        <f>D74+D79+D71</f>
        <v>2762000</v>
      </c>
      <c r="E70" s="57">
        <f>E74+E79+E71</f>
        <v>1751981.67</v>
      </c>
      <c r="F70" s="47">
        <f>F74+F79+F71</f>
        <v>1010018.3300000001</v>
      </c>
    </row>
    <row r="71" spans="1:6" ht="28.5" customHeight="1">
      <c r="A71" s="52" t="s">
        <v>211</v>
      </c>
      <c r="B71" s="45" t="s">
        <v>72</v>
      </c>
      <c r="C71" s="55" t="s">
        <v>214</v>
      </c>
      <c r="D71" s="57">
        <f t="shared" ref="D71:F72" si="8">D72</f>
        <v>595700</v>
      </c>
      <c r="E71" s="57">
        <f t="shared" si="8"/>
        <v>297800</v>
      </c>
      <c r="F71" s="47">
        <f t="shared" si="8"/>
        <v>297900</v>
      </c>
    </row>
    <row r="72" spans="1:6" ht="39.75" customHeight="1">
      <c r="A72" s="52" t="s">
        <v>212</v>
      </c>
      <c r="B72" s="45" t="s">
        <v>72</v>
      </c>
      <c r="C72" s="55" t="s">
        <v>225</v>
      </c>
      <c r="D72" s="57">
        <f t="shared" si="8"/>
        <v>595700</v>
      </c>
      <c r="E72" s="57">
        <f t="shared" si="8"/>
        <v>297800</v>
      </c>
      <c r="F72" s="47">
        <f t="shared" si="8"/>
        <v>297900</v>
      </c>
    </row>
    <row r="73" spans="1:6" ht="41.25" customHeight="1">
      <c r="A73" s="52" t="s">
        <v>213</v>
      </c>
      <c r="B73" s="45" t="s">
        <v>72</v>
      </c>
      <c r="C73" s="55" t="s">
        <v>226</v>
      </c>
      <c r="D73" s="57">
        <v>595700</v>
      </c>
      <c r="E73" s="57">
        <v>297800</v>
      </c>
      <c r="F73" s="47">
        <f>D73-E73</f>
        <v>297900</v>
      </c>
    </row>
    <row r="74" spans="1:6" ht="27.75" customHeight="1">
      <c r="A74" s="52" t="s">
        <v>194</v>
      </c>
      <c r="B74" s="45" t="s">
        <v>72</v>
      </c>
      <c r="C74" s="97" t="s">
        <v>227</v>
      </c>
      <c r="D74" s="57">
        <f>D75+D77</f>
        <v>208400</v>
      </c>
      <c r="E74" s="57">
        <f>E75+E77</f>
        <v>96650</v>
      </c>
      <c r="F74" s="47">
        <f>D74-E74</f>
        <v>111750</v>
      </c>
    </row>
    <row r="75" spans="1:6" ht="45" customHeight="1">
      <c r="A75" s="52" t="s">
        <v>195</v>
      </c>
      <c r="B75" s="45" t="s">
        <v>72</v>
      </c>
      <c r="C75" s="55" t="s">
        <v>228</v>
      </c>
      <c r="D75" s="57">
        <f>D76</f>
        <v>200</v>
      </c>
      <c r="E75" s="57">
        <f>E76</f>
        <v>200</v>
      </c>
      <c r="F75" s="47">
        <f t="shared" ref="F75:F76" si="9">D75-E75</f>
        <v>0</v>
      </c>
    </row>
    <row r="76" spans="1:6" ht="53.25" customHeight="1">
      <c r="A76" s="52" t="s">
        <v>196</v>
      </c>
      <c r="B76" s="45" t="s">
        <v>72</v>
      </c>
      <c r="C76" s="55" t="s">
        <v>229</v>
      </c>
      <c r="D76" s="57">
        <v>200</v>
      </c>
      <c r="E76" s="58">
        <v>200</v>
      </c>
      <c r="F76" s="47">
        <f t="shared" si="9"/>
        <v>0</v>
      </c>
    </row>
    <row r="77" spans="1:6" ht="54" customHeight="1">
      <c r="A77" s="52" t="s">
        <v>43</v>
      </c>
      <c r="B77" s="45" t="s">
        <v>72</v>
      </c>
      <c r="C77" s="55" t="s">
        <v>230</v>
      </c>
      <c r="D77" s="57">
        <f>D78</f>
        <v>208200</v>
      </c>
      <c r="E77" s="57">
        <f>E78</f>
        <v>96450</v>
      </c>
      <c r="F77" s="47">
        <f t="shared" ref="F77:F78" si="10">D77-E77</f>
        <v>111750</v>
      </c>
    </row>
    <row r="78" spans="1:6" ht="52.5" customHeight="1">
      <c r="A78" s="52" t="s">
        <v>158</v>
      </c>
      <c r="B78" s="45" t="s">
        <v>72</v>
      </c>
      <c r="C78" s="55" t="s">
        <v>231</v>
      </c>
      <c r="D78" s="57">
        <v>208200</v>
      </c>
      <c r="E78" s="58">
        <v>96450</v>
      </c>
      <c r="F78" s="47">
        <f t="shared" si="10"/>
        <v>111750</v>
      </c>
    </row>
    <row r="79" spans="1:6" ht="18" customHeight="1">
      <c r="A79" s="52" t="s">
        <v>44</v>
      </c>
      <c r="B79" s="45" t="s">
        <v>72</v>
      </c>
      <c r="C79" s="55" t="s">
        <v>232</v>
      </c>
      <c r="D79" s="57">
        <f>SUM(D80)+D82</f>
        <v>1957900</v>
      </c>
      <c r="E79" s="57">
        <f>SUM(E80)+E82</f>
        <v>1357531.67</v>
      </c>
      <c r="F79" s="47">
        <f>D79-E79</f>
        <v>600368.33000000007</v>
      </c>
    </row>
    <row r="80" spans="1:6" ht="93.75" customHeight="1">
      <c r="A80" s="52" t="s">
        <v>177</v>
      </c>
      <c r="B80" s="45" t="s">
        <v>72</v>
      </c>
      <c r="C80" s="55" t="s">
        <v>233</v>
      </c>
      <c r="D80" s="57">
        <f>SUM(D81)</f>
        <v>1957900</v>
      </c>
      <c r="E80" s="57">
        <f>SUM(E81)</f>
        <v>1357531.67</v>
      </c>
      <c r="F80" s="47">
        <f t="shared" ref="F80:F81" si="11">D80-E80</f>
        <v>600368.33000000007</v>
      </c>
    </row>
    <row r="81" spans="1:6" ht="90.75" customHeight="1">
      <c r="A81" s="52" t="s">
        <v>178</v>
      </c>
      <c r="B81" s="45" t="s">
        <v>72</v>
      </c>
      <c r="C81" s="55" t="s">
        <v>234</v>
      </c>
      <c r="D81" s="57">
        <v>1957900</v>
      </c>
      <c r="E81" s="57">
        <v>1357531.67</v>
      </c>
      <c r="F81" s="47">
        <f t="shared" si="11"/>
        <v>600368.33000000007</v>
      </c>
    </row>
    <row r="82" spans="1:6" ht="31.5" hidden="1" customHeight="1">
      <c r="A82" s="52" t="s">
        <v>45</v>
      </c>
      <c r="B82" s="45" t="s">
        <v>72</v>
      </c>
      <c r="C82" s="55" t="s">
        <v>176</v>
      </c>
      <c r="D82" s="57">
        <f>SUM(D83)</f>
        <v>0</v>
      </c>
      <c r="E82" s="57">
        <f>SUM(E83)</f>
        <v>0</v>
      </c>
      <c r="F82" s="47">
        <f t="shared" ref="F82:F83" si="12">D82-E82</f>
        <v>0</v>
      </c>
    </row>
    <row r="83" spans="1:6" ht="39" hidden="1" customHeight="1">
      <c r="A83" s="52" t="s">
        <v>193</v>
      </c>
      <c r="B83" s="45" t="s">
        <v>72</v>
      </c>
      <c r="C83" s="55" t="s">
        <v>175</v>
      </c>
      <c r="D83" s="57"/>
      <c r="E83" s="57"/>
      <c r="F83" s="47">
        <f t="shared" si="12"/>
        <v>0</v>
      </c>
    </row>
    <row r="84" spans="1:6" ht="15.75" customHeight="1">
      <c r="A84" s="30"/>
      <c r="B84" s="21"/>
      <c r="C84" s="22"/>
      <c r="D84" s="23"/>
      <c r="E84" s="23"/>
      <c r="F84" s="22"/>
    </row>
    <row r="85" spans="1:6" ht="12.75" customHeight="1">
      <c r="A85" s="29"/>
      <c r="B85" s="28"/>
      <c r="C85" s="22"/>
      <c r="D85" s="22"/>
      <c r="E85" s="22"/>
      <c r="F85" s="22"/>
    </row>
    <row r="86" spans="1:6" ht="12.75" customHeight="1">
      <c r="A86" s="29"/>
      <c r="B86" s="28"/>
      <c r="C86" s="22"/>
      <c r="D86" s="22"/>
      <c r="E86" s="22"/>
      <c r="F86" s="22"/>
    </row>
    <row r="87" spans="1:6" ht="22.5" customHeight="1">
      <c r="A87" s="29"/>
      <c r="B87" s="28"/>
      <c r="C87" s="22"/>
      <c r="D87" s="22"/>
      <c r="E87" s="22"/>
      <c r="F87" s="22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11.25" customHeight="1">
      <c r="C104" s="24"/>
      <c r="D104" s="23"/>
    </row>
    <row r="105" spans="1:4" ht="11.25" customHeight="1">
      <c r="C105" s="24"/>
      <c r="D105" s="23"/>
    </row>
    <row r="106" spans="1:4" ht="11.25" customHeight="1">
      <c r="C106" s="24"/>
      <c r="D106" s="23"/>
    </row>
    <row r="107" spans="1:4" ht="11.25" customHeight="1">
      <c r="C107" s="24"/>
      <c r="D107" s="23"/>
    </row>
    <row r="108" spans="1:4" ht="23.25" customHeight="1"/>
    <row r="109" spans="1:4" ht="9.9499999999999993" customHeight="1"/>
    <row r="110" spans="1:4" ht="12.75" customHeight="1">
      <c r="A110" s="24"/>
      <c r="B110" s="24"/>
      <c r="C110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7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7"/>
  <sheetViews>
    <sheetView showGridLines="0" workbookViewId="0">
      <selection activeCell="E218" sqref="E218"/>
    </sheetView>
  </sheetViews>
  <sheetFormatPr defaultRowHeight="12.75" customHeight="1"/>
  <cols>
    <col min="1" max="1" width="45.7109375" style="101" customWidth="1"/>
    <col min="2" max="2" width="4.28515625" style="101" customWidth="1"/>
    <col min="3" max="3" width="40.7109375" style="101" customWidth="1"/>
    <col min="4" max="4" width="18.85546875" style="101" customWidth="1"/>
    <col min="5" max="6" width="18.7109375" style="101" customWidth="1"/>
    <col min="7" max="16384" width="9.140625" style="101"/>
  </cols>
  <sheetData>
    <row r="2" spans="1:6" ht="15" customHeight="1">
      <c r="A2" s="158" t="s">
        <v>529</v>
      </c>
      <c r="B2" s="158"/>
      <c r="C2" s="158"/>
      <c r="D2" s="158"/>
      <c r="E2" s="146"/>
      <c r="F2" s="145" t="s">
        <v>528</v>
      </c>
    </row>
    <row r="3" spans="1:6" ht="13.5" customHeight="1" thickBot="1">
      <c r="A3" s="144"/>
      <c r="B3" s="144"/>
      <c r="C3" s="143"/>
      <c r="D3" s="142"/>
      <c r="E3" s="142"/>
      <c r="F3" s="142"/>
    </row>
    <row r="4" spans="1:6" ht="10.15" customHeight="1">
      <c r="A4" s="159" t="s">
        <v>4</v>
      </c>
      <c r="B4" s="162" t="s">
        <v>52</v>
      </c>
      <c r="C4" s="156" t="s">
        <v>53</v>
      </c>
      <c r="D4" s="165" t="s">
        <v>54</v>
      </c>
      <c r="E4" s="168" t="s">
        <v>16</v>
      </c>
      <c r="F4" s="154" t="s">
        <v>55</v>
      </c>
    </row>
    <row r="5" spans="1:6" ht="5.45" customHeight="1">
      <c r="A5" s="160"/>
      <c r="B5" s="163"/>
      <c r="C5" s="157"/>
      <c r="D5" s="166"/>
      <c r="E5" s="169"/>
      <c r="F5" s="155"/>
    </row>
    <row r="6" spans="1:6" ht="9.6" customHeight="1">
      <c r="A6" s="160"/>
      <c r="B6" s="163"/>
      <c r="C6" s="157"/>
      <c r="D6" s="166"/>
      <c r="E6" s="169"/>
      <c r="F6" s="155"/>
    </row>
    <row r="7" spans="1:6" ht="6" customHeight="1">
      <c r="A7" s="160"/>
      <c r="B7" s="163"/>
      <c r="C7" s="157"/>
      <c r="D7" s="166"/>
      <c r="E7" s="169"/>
      <c r="F7" s="155"/>
    </row>
    <row r="8" spans="1:6" ht="6.6" customHeight="1">
      <c r="A8" s="160"/>
      <c r="B8" s="163"/>
      <c r="C8" s="157"/>
      <c r="D8" s="166"/>
      <c r="E8" s="169"/>
      <c r="F8" s="155"/>
    </row>
    <row r="9" spans="1:6" ht="10.9" customHeight="1">
      <c r="A9" s="160"/>
      <c r="B9" s="163"/>
      <c r="C9" s="157"/>
      <c r="D9" s="166"/>
      <c r="E9" s="169"/>
      <c r="F9" s="155"/>
    </row>
    <row r="10" spans="1:6" ht="4.1500000000000004" hidden="1" customHeight="1">
      <c r="A10" s="160"/>
      <c r="B10" s="163"/>
      <c r="C10" s="141"/>
      <c r="D10" s="166"/>
      <c r="E10" s="140"/>
      <c r="F10" s="139"/>
    </row>
    <row r="11" spans="1:6" ht="13.15" hidden="1" customHeight="1">
      <c r="A11" s="161"/>
      <c r="B11" s="164"/>
      <c r="C11" s="138"/>
      <c r="D11" s="167"/>
      <c r="E11" s="137"/>
      <c r="F11" s="136"/>
    </row>
    <row r="12" spans="1:6" ht="13.5" customHeight="1" thickBot="1">
      <c r="A12" s="135">
        <v>1</v>
      </c>
      <c r="B12" s="134">
        <v>2</v>
      </c>
      <c r="C12" s="133">
        <v>3</v>
      </c>
      <c r="D12" s="132" t="s">
        <v>1</v>
      </c>
      <c r="E12" s="131" t="s">
        <v>17</v>
      </c>
      <c r="F12" s="130" t="s">
        <v>18</v>
      </c>
    </row>
    <row r="13" spans="1:6">
      <c r="A13" s="122" t="s">
        <v>527</v>
      </c>
      <c r="B13" s="121" t="s">
        <v>259</v>
      </c>
      <c r="C13" s="120" t="s">
        <v>256</v>
      </c>
      <c r="D13" s="119">
        <v>10587000</v>
      </c>
      <c r="E13" s="118">
        <v>4812837.78</v>
      </c>
      <c r="F13" s="117">
        <f>IF(OR(D13="-",IF(E13="-",0,E13)&gt;=IF(D13="-",0,D13)),"-",IF(D13="-",0,D13)-IF(E13="-",0,E13))</f>
        <v>5774162.2199999997</v>
      </c>
    </row>
    <row r="14" spans="1:6">
      <c r="A14" s="129" t="s">
        <v>5</v>
      </c>
      <c r="B14" s="128"/>
      <c r="C14" s="127"/>
      <c r="D14" s="126"/>
      <c r="E14" s="125"/>
      <c r="F14" s="124"/>
    </row>
    <row r="15" spans="1:6" ht="22.5">
      <c r="A15" s="122" t="s">
        <v>526</v>
      </c>
      <c r="B15" s="121" t="s">
        <v>259</v>
      </c>
      <c r="C15" s="120" t="s">
        <v>525</v>
      </c>
      <c r="D15" s="119">
        <v>10587000</v>
      </c>
      <c r="E15" s="118">
        <v>4812837.78</v>
      </c>
      <c r="F15" s="117">
        <f t="shared" ref="F15:F78" si="0">IF(OR(D15="-",IF(E15="-",0,E15)&gt;=IF(D15="-",0,D15)),"-",IF(D15="-",0,D15)-IF(E15="-",0,E15))</f>
        <v>5774162.2199999997</v>
      </c>
    </row>
    <row r="16" spans="1:6">
      <c r="A16" s="122" t="s">
        <v>524</v>
      </c>
      <c r="B16" s="121" t="s">
        <v>259</v>
      </c>
      <c r="C16" s="120" t="s">
        <v>523</v>
      </c>
      <c r="D16" s="119">
        <v>4944000</v>
      </c>
      <c r="E16" s="118">
        <v>1913914.86</v>
      </c>
      <c r="F16" s="117">
        <f t="shared" si="0"/>
        <v>3030085.1399999997</v>
      </c>
    </row>
    <row r="17" spans="1:6" ht="45">
      <c r="A17" s="122" t="s">
        <v>56</v>
      </c>
      <c r="B17" s="121" t="s">
        <v>259</v>
      </c>
      <c r="C17" s="120" t="s">
        <v>522</v>
      </c>
      <c r="D17" s="119">
        <v>4790700</v>
      </c>
      <c r="E17" s="118">
        <v>1877332.86</v>
      </c>
      <c r="F17" s="117">
        <f t="shared" si="0"/>
        <v>2913367.1399999997</v>
      </c>
    </row>
    <row r="18" spans="1:6" ht="22.5">
      <c r="A18" s="116" t="s">
        <v>492</v>
      </c>
      <c r="B18" s="115" t="s">
        <v>259</v>
      </c>
      <c r="C18" s="114" t="s">
        <v>521</v>
      </c>
      <c r="D18" s="113">
        <v>4790500</v>
      </c>
      <c r="E18" s="112">
        <v>1877132.86</v>
      </c>
      <c r="F18" s="111">
        <f t="shared" si="0"/>
        <v>2913367.1399999997</v>
      </c>
    </row>
    <row r="19" spans="1:6" ht="22.5">
      <c r="A19" s="116" t="s">
        <v>133</v>
      </c>
      <c r="B19" s="115" t="s">
        <v>259</v>
      </c>
      <c r="C19" s="114" t="s">
        <v>520</v>
      </c>
      <c r="D19" s="113">
        <v>4790500</v>
      </c>
      <c r="E19" s="112">
        <v>1877132.86</v>
      </c>
      <c r="F19" s="111">
        <f t="shared" si="0"/>
        <v>2913367.1399999997</v>
      </c>
    </row>
    <row r="20" spans="1:6" ht="78.75">
      <c r="A20" s="123" t="s">
        <v>519</v>
      </c>
      <c r="B20" s="115" t="s">
        <v>259</v>
      </c>
      <c r="C20" s="114" t="s">
        <v>518</v>
      </c>
      <c r="D20" s="113">
        <v>4229600</v>
      </c>
      <c r="E20" s="112">
        <v>1595863.39</v>
      </c>
      <c r="F20" s="111">
        <f t="shared" si="0"/>
        <v>2633736.6100000003</v>
      </c>
    </row>
    <row r="21" spans="1:6" ht="56.25">
      <c r="A21" s="116" t="s">
        <v>429</v>
      </c>
      <c r="B21" s="115" t="s">
        <v>259</v>
      </c>
      <c r="C21" s="114" t="s">
        <v>517</v>
      </c>
      <c r="D21" s="113">
        <v>4229600</v>
      </c>
      <c r="E21" s="112">
        <v>1595863.39</v>
      </c>
      <c r="F21" s="111">
        <f t="shared" si="0"/>
        <v>2633736.6100000003</v>
      </c>
    </row>
    <row r="22" spans="1:6" ht="22.5">
      <c r="A22" s="116" t="s">
        <v>69</v>
      </c>
      <c r="B22" s="115" t="s">
        <v>259</v>
      </c>
      <c r="C22" s="114" t="s">
        <v>516</v>
      </c>
      <c r="D22" s="113">
        <v>4229600</v>
      </c>
      <c r="E22" s="112">
        <v>1595863.39</v>
      </c>
      <c r="F22" s="111">
        <f t="shared" si="0"/>
        <v>2633736.6100000003</v>
      </c>
    </row>
    <row r="23" spans="1:6" ht="22.5">
      <c r="A23" s="116" t="s">
        <v>426</v>
      </c>
      <c r="B23" s="115" t="s">
        <v>259</v>
      </c>
      <c r="C23" s="114" t="s">
        <v>515</v>
      </c>
      <c r="D23" s="113">
        <v>3088600</v>
      </c>
      <c r="E23" s="112">
        <v>1217742.8700000001</v>
      </c>
      <c r="F23" s="111">
        <f t="shared" si="0"/>
        <v>1870857.13</v>
      </c>
    </row>
    <row r="24" spans="1:6" ht="33.75">
      <c r="A24" s="116" t="s">
        <v>130</v>
      </c>
      <c r="B24" s="115" t="s">
        <v>259</v>
      </c>
      <c r="C24" s="114" t="s">
        <v>514</v>
      </c>
      <c r="D24" s="113">
        <v>208200</v>
      </c>
      <c r="E24" s="112">
        <v>52051.199999999997</v>
      </c>
      <c r="F24" s="111">
        <f t="shared" si="0"/>
        <v>156148.79999999999</v>
      </c>
    </row>
    <row r="25" spans="1:6" ht="33.75">
      <c r="A25" s="116" t="s">
        <v>168</v>
      </c>
      <c r="B25" s="115" t="s">
        <v>259</v>
      </c>
      <c r="C25" s="114" t="s">
        <v>513</v>
      </c>
      <c r="D25" s="113">
        <v>932800</v>
      </c>
      <c r="E25" s="112">
        <v>326069.32</v>
      </c>
      <c r="F25" s="111">
        <f t="shared" si="0"/>
        <v>606730.67999999993</v>
      </c>
    </row>
    <row r="26" spans="1:6" ht="67.5">
      <c r="A26" s="123" t="s">
        <v>512</v>
      </c>
      <c r="B26" s="115" t="s">
        <v>259</v>
      </c>
      <c r="C26" s="114" t="s">
        <v>511</v>
      </c>
      <c r="D26" s="113">
        <v>560900</v>
      </c>
      <c r="E26" s="112">
        <v>281269.46999999997</v>
      </c>
      <c r="F26" s="111">
        <f t="shared" si="0"/>
        <v>279630.53000000003</v>
      </c>
    </row>
    <row r="27" spans="1:6" ht="22.5">
      <c r="A27" s="116" t="s">
        <v>147</v>
      </c>
      <c r="B27" s="115" t="s">
        <v>259</v>
      </c>
      <c r="C27" s="114" t="s">
        <v>510</v>
      </c>
      <c r="D27" s="113">
        <v>560900</v>
      </c>
      <c r="E27" s="112">
        <v>281269.46999999997</v>
      </c>
      <c r="F27" s="111">
        <f t="shared" si="0"/>
        <v>279630.53000000003</v>
      </c>
    </row>
    <row r="28" spans="1:6" ht="22.5">
      <c r="A28" s="116" t="s">
        <v>146</v>
      </c>
      <c r="B28" s="115" t="s">
        <v>259</v>
      </c>
      <c r="C28" s="114" t="s">
        <v>509</v>
      </c>
      <c r="D28" s="113">
        <v>560900</v>
      </c>
      <c r="E28" s="112">
        <v>281269.46999999997</v>
      </c>
      <c r="F28" s="111">
        <f t="shared" si="0"/>
        <v>279630.53000000003</v>
      </c>
    </row>
    <row r="29" spans="1:6">
      <c r="A29" s="116" t="s">
        <v>207</v>
      </c>
      <c r="B29" s="115" t="s">
        <v>259</v>
      </c>
      <c r="C29" s="114" t="s">
        <v>508</v>
      </c>
      <c r="D29" s="113">
        <v>560900</v>
      </c>
      <c r="E29" s="112">
        <v>281269.46999999997</v>
      </c>
      <c r="F29" s="111">
        <f t="shared" si="0"/>
        <v>279630.53000000003</v>
      </c>
    </row>
    <row r="30" spans="1:6" ht="22.5">
      <c r="A30" s="116" t="s">
        <v>223</v>
      </c>
      <c r="B30" s="115" t="s">
        <v>259</v>
      </c>
      <c r="C30" s="114" t="s">
        <v>507</v>
      </c>
      <c r="D30" s="113">
        <v>200</v>
      </c>
      <c r="E30" s="112">
        <v>200</v>
      </c>
      <c r="F30" s="111" t="str">
        <f t="shared" si="0"/>
        <v>-</v>
      </c>
    </row>
    <row r="31" spans="1:6">
      <c r="A31" s="116" t="s">
        <v>224</v>
      </c>
      <c r="B31" s="115" t="s">
        <v>259</v>
      </c>
      <c r="C31" s="114" t="s">
        <v>506</v>
      </c>
      <c r="D31" s="113">
        <v>200</v>
      </c>
      <c r="E31" s="112">
        <v>200</v>
      </c>
      <c r="F31" s="111" t="str">
        <f t="shared" si="0"/>
        <v>-</v>
      </c>
    </row>
    <row r="32" spans="1:6" ht="101.25">
      <c r="A32" s="123" t="s">
        <v>505</v>
      </c>
      <c r="B32" s="115" t="s">
        <v>259</v>
      </c>
      <c r="C32" s="114" t="s">
        <v>504</v>
      </c>
      <c r="D32" s="113">
        <v>200</v>
      </c>
      <c r="E32" s="112">
        <v>200</v>
      </c>
      <c r="F32" s="111" t="str">
        <f t="shared" si="0"/>
        <v>-</v>
      </c>
    </row>
    <row r="33" spans="1:6" ht="22.5">
      <c r="A33" s="116" t="s">
        <v>147</v>
      </c>
      <c r="B33" s="115" t="s">
        <v>259</v>
      </c>
      <c r="C33" s="114" t="s">
        <v>503</v>
      </c>
      <c r="D33" s="113">
        <v>200</v>
      </c>
      <c r="E33" s="112">
        <v>200</v>
      </c>
      <c r="F33" s="111" t="str">
        <f t="shared" si="0"/>
        <v>-</v>
      </c>
    </row>
    <row r="34" spans="1:6" ht="22.5">
      <c r="A34" s="116" t="s">
        <v>146</v>
      </c>
      <c r="B34" s="115" t="s">
        <v>259</v>
      </c>
      <c r="C34" s="114" t="s">
        <v>502</v>
      </c>
      <c r="D34" s="113">
        <v>200</v>
      </c>
      <c r="E34" s="112">
        <v>200</v>
      </c>
      <c r="F34" s="111" t="str">
        <f t="shared" si="0"/>
        <v>-</v>
      </c>
    </row>
    <row r="35" spans="1:6">
      <c r="A35" s="116" t="s">
        <v>207</v>
      </c>
      <c r="B35" s="115" t="s">
        <v>259</v>
      </c>
      <c r="C35" s="114" t="s">
        <v>501</v>
      </c>
      <c r="D35" s="113">
        <v>200</v>
      </c>
      <c r="E35" s="112">
        <v>200</v>
      </c>
      <c r="F35" s="111" t="str">
        <f t="shared" si="0"/>
        <v>-</v>
      </c>
    </row>
    <row r="36" spans="1:6">
      <c r="A36" s="122" t="s">
        <v>57</v>
      </c>
      <c r="B36" s="121" t="s">
        <v>259</v>
      </c>
      <c r="C36" s="120" t="s">
        <v>500</v>
      </c>
      <c r="D36" s="119">
        <v>10000</v>
      </c>
      <c r="E36" s="118" t="s">
        <v>51</v>
      </c>
      <c r="F36" s="117">
        <f t="shared" si="0"/>
        <v>10000</v>
      </c>
    </row>
    <row r="37" spans="1:6" ht="22.5">
      <c r="A37" s="116" t="s">
        <v>223</v>
      </c>
      <c r="B37" s="115" t="s">
        <v>259</v>
      </c>
      <c r="C37" s="114" t="s">
        <v>499</v>
      </c>
      <c r="D37" s="113">
        <v>10000</v>
      </c>
      <c r="E37" s="112" t="s">
        <v>51</v>
      </c>
      <c r="F37" s="111">
        <f t="shared" si="0"/>
        <v>10000</v>
      </c>
    </row>
    <row r="38" spans="1:6">
      <c r="A38" s="116" t="s">
        <v>78</v>
      </c>
      <c r="B38" s="115" t="s">
        <v>259</v>
      </c>
      <c r="C38" s="114" t="s">
        <v>498</v>
      </c>
      <c r="D38" s="113">
        <v>10000</v>
      </c>
      <c r="E38" s="112" t="s">
        <v>51</v>
      </c>
      <c r="F38" s="111">
        <f t="shared" si="0"/>
        <v>10000</v>
      </c>
    </row>
    <row r="39" spans="1:6" ht="56.25">
      <c r="A39" s="116" t="s">
        <v>497</v>
      </c>
      <c r="B39" s="115" t="s">
        <v>259</v>
      </c>
      <c r="C39" s="114" t="s">
        <v>496</v>
      </c>
      <c r="D39" s="113">
        <v>10000</v>
      </c>
      <c r="E39" s="112" t="s">
        <v>51</v>
      </c>
      <c r="F39" s="111">
        <f t="shared" si="0"/>
        <v>10000</v>
      </c>
    </row>
    <row r="40" spans="1:6">
      <c r="A40" s="116" t="s">
        <v>66</v>
      </c>
      <c r="B40" s="115" t="s">
        <v>259</v>
      </c>
      <c r="C40" s="114" t="s">
        <v>495</v>
      </c>
      <c r="D40" s="113">
        <v>10000</v>
      </c>
      <c r="E40" s="112" t="s">
        <v>51</v>
      </c>
      <c r="F40" s="111">
        <f t="shared" si="0"/>
        <v>10000</v>
      </c>
    </row>
    <row r="41" spans="1:6">
      <c r="A41" s="116" t="s">
        <v>68</v>
      </c>
      <c r="B41" s="115" t="s">
        <v>259</v>
      </c>
      <c r="C41" s="114" t="s">
        <v>494</v>
      </c>
      <c r="D41" s="113">
        <v>10000</v>
      </c>
      <c r="E41" s="112" t="s">
        <v>51</v>
      </c>
      <c r="F41" s="111">
        <f t="shared" si="0"/>
        <v>10000</v>
      </c>
    </row>
    <row r="42" spans="1:6">
      <c r="A42" s="122" t="s">
        <v>58</v>
      </c>
      <c r="B42" s="121" t="s">
        <v>259</v>
      </c>
      <c r="C42" s="120" t="s">
        <v>493</v>
      </c>
      <c r="D42" s="119">
        <v>143300</v>
      </c>
      <c r="E42" s="118">
        <v>36582</v>
      </c>
      <c r="F42" s="117">
        <f t="shared" si="0"/>
        <v>106718</v>
      </c>
    </row>
    <row r="43" spans="1:6" ht="22.5">
      <c r="A43" s="116" t="s">
        <v>492</v>
      </c>
      <c r="B43" s="115" t="s">
        <v>259</v>
      </c>
      <c r="C43" s="114" t="s">
        <v>491</v>
      </c>
      <c r="D43" s="113">
        <v>16500</v>
      </c>
      <c r="E43" s="112">
        <v>3490</v>
      </c>
      <c r="F43" s="111">
        <f t="shared" si="0"/>
        <v>13010</v>
      </c>
    </row>
    <row r="44" spans="1:6" ht="22.5">
      <c r="A44" s="116" t="s">
        <v>133</v>
      </c>
      <c r="B44" s="115" t="s">
        <v>259</v>
      </c>
      <c r="C44" s="114" t="s">
        <v>490</v>
      </c>
      <c r="D44" s="113">
        <v>16500</v>
      </c>
      <c r="E44" s="112">
        <v>3490</v>
      </c>
      <c r="F44" s="111">
        <f t="shared" si="0"/>
        <v>13010</v>
      </c>
    </row>
    <row r="45" spans="1:6" ht="56.25">
      <c r="A45" s="116" t="s">
        <v>489</v>
      </c>
      <c r="B45" s="115" t="s">
        <v>259</v>
      </c>
      <c r="C45" s="114" t="s">
        <v>488</v>
      </c>
      <c r="D45" s="113">
        <v>16500</v>
      </c>
      <c r="E45" s="112">
        <v>3490</v>
      </c>
      <c r="F45" s="111">
        <f t="shared" si="0"/>
        <v>13010</v>
      </c>
    </row>
    <row r="46" spans="1:6">
      <c r="A46" s="116" t="s">
        <v>66</v>
      </c>
      <c r="B46" s="115" t="s">
        <v>259</v>
      </c>
      <c r="C46" s="114" t="s">
        <v>487</v>
      </c>
      <c r="D46" s="113">
        <v>16500</v>
      </c>
      <c r="E46" s="112">
        <v>3490</v>
      </c>
      <c r="F46" s="111">
        <f t="shared" si="0"/>
        <v>13010</v>
      </c>
    </row>
    <row r="47" spans="1:6">
      <c r="A47" s="116" t="s">
        <v>67</v>
      </c>
      <c r="B47" s="115" t="s">
        <v>259</v>
      </c>
      <c r="C47" s="114" t="s">
        <v>486</v>
      </c>
      <c r="D47" s="113">
        <v>16500</v>
      </c>
      <c r="E47" s="112">
        <v>3490</v>
      </c>
      <c r="F47" s="111">
        <f t="shared" si="0"/>
        <v>13010</v>
      </c>
    </row>
    <row r="48" spans="1:6" ht="22.5">
      <c r="A48" s="116" t="s">
        <v>485</v>
      </c>
      <c r="B48" s="115" t="s">
        <v>259</v>
      </c>
      <c r="C48" s="114" t="s">
        <v>484</v>
      </c>
      <c r="D48" s="113">
        <v>7300</v>
      </c>
      <c r="E48" s="112">
        <v>1184</v>
      </c>
      <c r="F48" s="111">
        <f t="shared" si="0"/>
        <v>6116</v>
      </c>
    </row>
    <row r="49" spans="1:6">
      <c r="A49" s="116" t="s">
        <v>483</v>
      </c>
      <c r="B49" s="115" t="s">
        <v>259</v>
      </c>
      <c r="C49" s="114" t="s">
        <v>482</v>
      </c>
      <c r="D49" s="113">
        <v>9200</v>
      </c>
      <c r="E49" s="112">
        <v>2306</v>
      </c>
      <c r="F49" s="111">
        <f t="shared" si="0"/>
        <v>6894</v>
      </c>
    </row>
    <row r="50" spans="1:6" ht="22.5">
      <c r="A50" s="116" t="s">
        <v>295</v>
      </c>
      <c r="B50" s="115" t="s">
        <v>259</v>
      </c>
      <c r="C50" s="114" t="s">
        <v>481</v>
      </c>
      <c r="D50" s="113">
        <v>88800</v>
      </c>
      <c r="E50" s="112">
        <v>11092</v>
      </c>
      <c r="F50" s="111">
        <f t="shared" si="0"/>
        <v>77708</v>
      </c>
    </row>
    <row r="51" spans="1:6" ht="33.75">
      <c r="A51" s="116" t="s">
        <v>480</v>
      </c>
      <c r="B51" s="115" t="s">
        <v>259</v>
      </c>
      <c r="C51" s="114" t="s">
        <v>479</v>
      </c>
      <c r="D51" s="113">
        <v>68800</v>
      </c>
      <c r="E51" s="112">
        <v>11092</v>
      </c>
      <c r="F51" s="111">
        <f t="shared" si="0"/>
        <v>57708</v>
      </c>
    </row>
    <row r="52" spans="1:6" ht="78.75">
      <c r="A52" s="123" t="s">
        <v>478</v>
      </c>
      <c r="B52" s="115" t="s">
        <v>259</v>
      </c>
      <c r="C52" s="114" t="s">
        <v>477</v>
      </c>
      <c r="D52" s="113">
        <v>54400</v>
      </c>
      <c r="E52" s="112">
        <v>5092</v>
      </c>
      <c r="F52" s="111">
        <f t="shared" si="0"/>
        <v>49308</v>
      </c>
    </row>
    <row r="53" spans="1:6" ht="22.5">
      <c r="A53" s="116" t="s">
        <v>147</v>
      </c>
      <c r="B53" s="115" t="s">
        <v>259</v>
      </c>
      <c r="C53" s="114" t="s">
        <v>476</v>
      </c>
      <c r="D53" s="113">
        <v>54400</v>
      </c>
      <c r="E53" s="112">
        <v>5092</v>
      </c>
      <c r="F53" s="111">
        <f t="shared" si="0"/>
        <v>49308</v>
      </c>
    </row>
    <row r="54" spans="1:6" ht="22.5">
      <c r="A54" s="116" t="s">
        <v>146</v>
      </c>
      <c r="B54" s="115" t="s">
        <v>259</v>
      </c>
      <c r="C54" s="114" t="s">
        <v>475</v>
      </c>
      <c r="D54" s="113">
        <v>54400</v>
      </c>
      <c r="E54" s="112">
        <v>5092</v>
      </c>
      <c r="F54" s="111">
        <f t="shared" si="0"/>
        <v>49308</v>
      </c>
    </row>
    <row r="55" spans="1:6">
      <c r="A55" s="116" t="s">
        <v>207</v>
      </c>
      <c r="B55" s="115" t="s">
        <v>259</v>
      </c>
      <c r="C55" s="114" t="s">
        <v>474</v>
      </c>
      <c r="D55" s="113">
        <v>54400</v>
      </c>
      <c r="E55" s="112">
        <v>5092</v>
      </c>
      <c r="F55" s="111">
        <f t="shared" si="0"/>
        <v>49308</v>
      </c>
    </row>
    <row r="56" spans="1:6" ht="90">
      <c r="A56" s="123" t="s">
        <v>473</v>
      </c>
      <c r="B56" s="115" t="s">
        <v>259</v>
      </c>
      <c r="C56" s="114" t="s">
        <v>472</v>
      </c>
      <c r="D56" s="113">
        <v>14400</v>
      </c>
      <c r="E56" s="112">
        <v>6000</v>
      </c>
      <c r="F56" s="111">
        <f t="shared" si="0"/>
        <v>8400</v>
      </c>
    </row>
    <row r="57" spans="1:6" ht="22.5">
      <c r="A57" s="116" t="s">
        <v>147</v>
      </c>
      <c r="B57" s="115" t="s">
        <v>259</v>
      </c>
      <c r="C57" s="114" t="s">
        <v>471</v>
      </c>
      <c r="D57" s="113">
        <v>14400</v>
      </c>
      <c r="E57" s="112">
        <v>6000</v>
      </c>
      <c r="F57" s="111">
        <f t="shared" si="0"/>
        <v>8400</v>
      </c>
    </row>
    <row r="58" spans="1:6" ht="22.5">
      <c r="A58" s="116" t="s">
        <v>146</v>
      </c>
      <c r="B58" s="115" t="s">
        <v>259</v>
      </c>
      <c r="C58" s="114" t="s">
        <v>470</v>
      </c>
      <c r="D58" s="113">
        <v>14400</v>
      </c>
      <c r="E58" s="112">
        <v>6000</v>
      </c>
      <c r="F58" s="111">
        <f t="shared" si="0"/>
        <v>8400</v>
      </c>
    </row>
    <row r="59" spans="1:6">
      <c r="A59" s="116" t="s">
        <v>207</v>
      </c>
      <c r="B59" s="115" t="s">
        <v>259</v>
      </c>
      <c r="C59" s="114" t="s">
        <v>469</v>
      </c>
      <c r="D59" s="113">
        <v>14400</v>
      </c>
      <c r="E59" s="112">
        <v>6000</v>
      </c>
      <c r="F59" s="111">
        <f t="shared" si="0"/>
        <v>8400</v>
      </c>
    </row>
    <row r="60" spans="1:6" ht="22.5">
      <c r="A60" s="116" t="s">
        <v>468</v>
      </c>
      <c r="B60" s="115" t="s">
        <v>259</v>
      </c>
      <c r="C60" s="114" t="s">
        <v>467</v>
      </c>
      <c r="D60" s="113">
        <v>20000</v>
      </c>
      <c r="E60" s="112" t="s">
        <v>51</v>
      </c>
      <c r="F60" s="111">
        <f t="shared" si="0"/>
        <v>20000</v>
      </c>
    </row>
    <row r="61" spans="1:6" ht="56.25">
      <c r="A61" s="116" t="s">
        <v>466</v>
      </c>
      <c r="B61" s="115" t="s">
        <v>259</v>
      </c>
      <c r="C61" s="114" t="s">
        <v>465</v>
      </c>
      <c r="D61" s="113">
        <v>20000</v>
      </c>
      <c r="E61" s="112" t="s">
        <v>51</v>
      </c>
      <c r="F61" s="111">
        <f t="shared" si="0"/>
        <v>20000</v>
      </c>
    </row>
    <row r="62" spans="1:6" ht="22.5">
      <c r="A62" s="116" t="s">
        <v>147</v>
      </c>
      <c r="B62" s="115" t="s">
        <v>259</v>
      </c>
      <c r="C62" s="114" t="s">
        <v>464</v>
      </c>
      <c r="D62" s="113">
        <v>20000</v>
      </c>
      <c r="E62" s="112" t="s">
        <v>51</v>
      </c>
      <c r="F62" s="111">
        <f t="shared" si="0"/>
        <v>20000</v>
      </c>
    </row>
    <row r="63" spans="1:6" ht="22.5">
      <c r="A63" s="116" t="s">
        <v>146</v>
      </c>
      <c r="B63" s="115" t="s">
        <v>259</v>
      </c>
      <c r="C63" s="114" t="s">
        <v>463</v>
      </c>
      <c r="D63" s="113">
        <v>20000</v>
      </c>
      <c r="E63" s="112" t="s">
        <v>51</v>
      </c>
      <c r="F63" s="111">
        <f t="shared" si="0"/>
        <v>20000</v>
      </c>
    </row>
    <row r="64" spans="1:6">
      <c r="A64" s="116" t="s">
        <v>207</v>
      </c>
      <c r="B64" s="115" t="s">
        <v>259</v>
      </c>
      <c r="C64" s="114" t="s">
        <v>462</v>
      </c>
      <c r="D64" s="113">
        <v>20000</v>
      </c>
      <c r="E64" s="112" t="s">
        <v>51</v>
      </c>
      <c r="F64" s="111">
        <f t="shared" si="0"/>
        <v>20000</v>
      </c>
    </row>
    <row r="65" spans="1:6" ht="45">
      <c r="A65" s="116" t="s">
        <v>80</v>
      </c>
      <c r="B65" s="115" t="s">
        <v>259</v>
      </c>
      <c r="C65" s="114" t="s">
        <v>461</v>
      </c>
      <c r="D65" s="113">
        <v>1000</v>
      </c>
      <c r="E65" s="112" t="s">
        <v>51</v>
      </c>
      <c r="F65" s="111">
        <f t="shared" si="0"/>
        <v>1000</v>
      </c>
    </row>
    <row r="66" spans="1:6">
      <c r="A66" s="116" t="s">
        <v>460</v>
      </c>
      <c r="B66" s="115" t="s">
        <v>259</v>
      </c>
      <c r="C66" s="114" t="s">
        <v>459</v>
      </c>
      <c r="D66" s="113">
        <v>1000</v>
      </c>
      <c r="E66" s="112" t="s">
        <v>51</v>
      </c>
      <c r="F66" s="111">
        <f t="shared" si="0"/>
        <v>1000</v>
      </c>
    </row>
    <row r="67" spans="1:6" ht="78.75">
      <c r="A67" s="123" t="s">
        <v>458</v>
      </c>
      <c r="B67" s="115" t="s">
        <v>259</v>
      </c>
      <c r="C67" s="114" t="s">
        <v>457</v>
      </c>
      <c r="D67" s="113">
        <v>1000</v>
      </c>
      <c r="E67" s="112" t="s">
        <v>51</v>
      </c>
      <c r="F67" s="111">
        <f t="shared" si="0"/>
        <v>1000</v>
      </c>
    </row>
    <row r="68" spans="1:6" ht="22.5">
      <c r="A68" s="116" t="s">
        <v>147</v>
      </c>
      <c r="B68" s="115" t="s">
        <v>259</v>
      </c>
      <c r="C68" s="114" t="s">
        <v>456</v>
      </c>
      <c r="D68" s="113">
        <v>1000</v>
      </c>
      <c r="E68" s="112" t="s">
        <v>51</v>
      </c>
      <c r="F68" s="111">
        <f t="shared" si="0"/>
        <v>1000</v>
      </c>
    </row>
    <row r="69" spans="1:6" ht="22.5">
      <c r="A69" s="116" t="s">
        <v>146</v>
      </c>
      <c r="B69" s="115" t="s">
        <v>259</v>
      </c>
      <c r="C69" s="114" t="s">
        <v>455</v>
      </c>
      <c r="D69" s="113">
        <v>1000</v>
      </c>
      <c r="E69" s="112" t="s">
        <v>51</v>
      </c>
      <c r="F69" s="111">
        <f t="shared" si="0"/>
        <v>1000</v>
      </c>
    </row>
    <row r="70" spans="1:6">
      <c r="A70" s="116" t="s">
        <v>207</v>
      </c>
      <c r="B70" s="115" t="s">
        <v>259</v>
      </c>
      <c r="C70" s="114" t="s">
        <v>454</v>
      </c>
      <c r="D70" s="113">
        <v>1000</v>
      </c>
      <c r="E70" s="112" t="s">
        <v>51</v>
      </c>
      <c r="F70" s="111">
        <f t="shared" si="0"/>
        <v>1000</v>
      </c>
    </row>
    <row r="71" spans="1:6" ht="22.5">
      <c r="A71" s="116" t="s">
        <v>223</v>
      </c>
      <c r="B71" s="115" t="s">
        <v>259</v>
      </c>
      <c r="C71" s="114" t="s">
        <v>453</v>
      </c>
      <c r="D71" s="113">
        <v>37000</v>
      </c>
      <c r="E71" s="112">
        <v>22000</v>
      </c>
      <c r="F71" s="111">
        <f t="shared" si="0"/>
        <v>15000</v>
      </c>
    </row>
    <row r="72" spans="1:6">
      <c r="A72" s="116" t="s">
        <v>224</v>
      </c>
      <c r="B72" s="115" t="s">
        <v>259</v>
      </c>
      <c r="C72" s="114" t="s">
        <v>452</v>
      </c>
      <c r="D72" s="113">
        <v>37000</v>
      </c>
      <c r="E72" s="112">
        <v>22000</v>
      </c>
      <c r="F72" s="111">
        <f t="shared" si="0"/>
        <v>15000</v>
      </c>
    </row>
    <row r="73" spans="1:6" ht="67.5">
      <c r="A73" s="116" t="s">
        <v>451</v>
      </c>
      <c r="B73" s="115" t="s">
        <v>259</v>
      </c>
      <c r="C73" s="114" t="s">
        <v>450</v>
      </c>
      <c r="D73" s="113">
        <v>20000</v>
      </c>
      <c r="E73" s="112">
        <v>20000</v>
      </c>
      <c r="F73" s="111" t="str">
        <f t="shared" si="0"/>
        <v>-</v>
      </c>
    </row>
    <row r="74" spans="1:6">
      <c r="A74" s="116" t="s">
        <v>66</v>
      </c>
      <c r="B74" s="115" t="s">
        <v>259</v>
      </c>
      <c r="C74" s="114" t="s">
        <v>449</v>
      </c>
      <c r="D74" s="113">
        <v>20000</v>
      </c>
      <c r="E74" s="112">
        <v>20000</v>
      </c>
      <c r="F74" s="111" t="str">
        <f t="shared" si="0"/>
        <v>-</v>
      </c>
    </row>
    <row r="75" spans="1:6">
      <c r="A75" s="116" t="s">
        <v>67</v>
      </c>
      <c r="B75" s="115" t="s">
        <v>259</v>
      </c>
      <c r="C75" s="114" t="s">
        <v>448</v>
      </c>
      <c r="D75" s="113">
        <v>20000</v>
      </c>
      <c r="E75" s="112">
        <v>20000</v>
      </c>
      <c r="F75" s="111" t="str">
        <f t="shared" si="0"/>
        <v>-</v>
      </c>
    </row>
    <row r="76" spans="1:6">
      <c r="A76" s="116" t="s">
        <v>438</v>
      </c>
      <c r="B76" s="115" t="s">
        <v>259</v>
      </c>
      <c r="C76" s="114" t="s">
        <v>447</v>
      </c>
      <c r="D76" s="113">
        <v>20000</v>
      </c>
      <c r="E76" s="112">
        <v>20000</v>
      </c>
      <c r="F76" s="111" t="str">
        <f t="shared" si="0"/>
        <v>-</v>
      </c>
    </row>
    <row r="77" spans="1:6" ht="78.75">
      <c r="A77" s="123" t="s">
        <v>446</v>
      </c>
      <c r="B77" s="115" t="s">
        <v>259</v>
      </c>
      <c r="C77" s="114" t="s">
        <v>445</v>
      </c>
      <c r="D77" s="113">
        <v>15000</v>
      </c>
      <c r="E77" s="112" t="s">
        <v>51</v>
      </c>
      <c r="F77" s="111">
        <f t="shared" si="0"/>
        <v>15000</v>
      </c>
    </row>
    <row r="78" spans="1:6" ht="22.5">
      <c r="A78" s="116" t="s">
        <v>147</v>
      </c>
      <c r="B78" s="115" t="s">
        <v>259</v>
      </c>
      <c r="C78" s="114" t="s">
        <v>444</v>
      </c>
      <c r="D78" s="113">
        <v>15000</v>
      </c>
      <c r="E78" s="112" t="s">
        <v>51</v>
      </c>
      <c r="F78" s="111">
        <f t="shared" si="0"/>
        <v>15000</v>
      </c>
    </row>
    <row r="79" spans="1:6" ht="22.5">
      <c r="A79" s="116" t="s">
        <v>146</v>
      </c>
      <c r="B79" s="115" t="s">
        <v>259</v>
      </c>
      <c r="C79" s="114" t="s">
        <v>443</v>
      </c>
      <c r="D79" s="113">
        <v>15000</v>
      </c>
      <c r="E79" s="112" t="s">
        <v>51</v>
      </c>
      <c r="F79" s="111">
        <f t="shared" ref="F79:F142" si="1">IF(OR(D79="-",IF(E79="-",0,E79)&gt;=IF(D79="-",0,D79)),"-",IF(D79="-",0,D79)-IF(E79="-",0,E79))</f>
        <v>15000</v>
      </c>
    </row>
    <row r="80" spans="1:6">
      <c r="A80" s="116" t="s">
        <v>207</v>
      </c>
      <c r="B80" s="115" t="s">
        <v>259</v>
      </c>
      <c r="C80" s="114" t="s">
        <v>442</v>
      </c>
      <c r="D80" s="113">
        <v>15000</v>
      </c>
      <c r="E80" s="112" t="s">
        <v>51</v>
      </c>
      <c r="F80" s="111">
        <f t="shared" si="1"/>
        <v>15000</v>
      </c>
    </row>
    <row r="81" spans="1:6" ht="45">
      <c r="A81" s="116" t="s">
        <v>143</v>
      </c>
      <c r="B81" s="115" t="s">
        <v>259</v>
      </c>
      <c r="C81" s="114" t="s">
        <v>441</v>
      </c>
      <c r="D81" s="113">
        <v>2000</v>
      </c>
      <c r="E81" s="112">
        <v>2000</v>
      </c>
      <c r="F81" s="111" t="str">
        <f t="shared" si="1"/>
        <v>-</v>
      </c>
    </row>
    <row r="82" spans="1:6">
      <c r="A82" s="116" t="s">
        <v>66</v>
      </c>
      <c r="B82" s="115" t="s">
        <v>259</v>
      </c>
      <c r="C82" s="114" t="s">
        <v>440</v>
      </c>
      <c r="D82" s="113">
        <v>2000</v>
      </c>
      <c r="E82" s="112">
        <v>2000</v>
      </c>
      <c r="F82" s="111" t="str">
        <f t="shared" si="1"/>
        <v>-</v>
      </c>
    </row>
    <row r="83" spans="1:6">
      <c r="A83" s="116" t="s">
        <v>67</v>
      </c>
      <c r="B83" s="115" t="s">
        <v>259</v>
      </c>
      <c r="C83" s="114" t="s">
        <v>439</v>
      </c>
      <c r="D83" s="113">
        <v>2000</v>
      </c>
      <c r="E83" s="112">
        <v>2000</v>
      </c>
      <c r="F83" s="111" t="str">
        <f t="shared" si="1"/>
        <v>-</v>
      </c>
    </row>
    <row r="84" spans="1:6">
      <c r="A84" s="116" t="s">
        <v>438</v>
      </c>
      <c r="B84" s="115" t="s">
        <v>259</v>
      </c>
      <c r="C84" s="114" t="s">
        <v>437</v>
      </c>
      <c r="D84" s="113">
        <v>2000</v>
      </c>
      <c r="E84" s="112">
        <v>2000</v>
      </c>
      <c r="F84" s="111" t="str">
        <f t="shared" si="1"/>
        <v>-</v>
      </c>
    </row>
    <row r="85" spans="1:6">
      <c r="A85" s="122" t="s">
        <v>436</v>
      </c>
      <c r="B85" s="121" t="s">
        <v>259</v>
      </c>
      <c r="C85" s="120" t="s">
        <v>435</v>
      </c>
      <c r="D85" s="119">
        <v>208200</v>
      </c>
      <c r="E85" s="118">
        <v>85051.66</v>
      </c>
      <c r="F85" s="117">
        <f t="shared" si="1"/>
        <v>123148.34</v>
      </c>
    </row>
    <row r="86" spans="1:6">
      <c r="A86" s="122" t="s">
        <v>79</v>
      </c>
      <c r="B86" s="121" t="s">
        <v>259</v>
      </c>
      <c r="C86" s="120" t="s">
        <v>434</v>
      </c>
      <c r="D86" s="119">
        <v>208200</v>
      </c>
      <c r="E86" s="118">
        <v>85051.66</v>
      </c>
      <c r="F86" s="117">
        <f t="shared" si="1"/>
        <v>123148.34</v>
      </c>
    </row>
    <row r="87" spans="1:6" ht="22.5">
      <c r="A87" s="116" t="s">
        <v>223</v>
      </c>
      <c r="B87" s="115" t="s">
        <v>259</v>
      </c>
      <c r="C87" s="114" t="s">
        <v>433</v>
      </c>
      <c r="D87" s="113">
        <v>208200</v>
      </c>
      <c r="E87" s="112">
        <v>85051.66</v>
      </c>
      <c r="F87" s="111">
        <f t="shared" si="1"/>
        <v>123148.34</v>
      </c>
    </row>
    <row r="88" spans="1:6">
      <c r="A88" s="116" t="s">
        <v>224</v>
      </c>
      <c r="B88" s="115" t="s">
        <v>259</v>
      </c>
      <c r="C88" s="114" t="s">
        <v>432</v>
      </c>
      <c r="D88" s="113">
        <v>208200</v>
      </c>
      <c r="E88" s="112">
        <v>85051.66</v>
      </c>
      <c r="F88" s="111">
        <f t="shared" si="1"/>
        <v>123148.34</v>
      </c>
    </row>
    <row r="89" spans="1:6" ht="67.5">
      <c r="A89" s="116" t="s">
        <v>431</v>
      </c>
      <c r="B89" s="115" t="s">
        <v>259</v>
      </c>
      <c r="C89" s="114" t="s">
        <v>430</v>
      </c>
      <c r="D89" s="113">
        <v>208200</v>
      </c>
      <c r="E89" s="112">
        <v>85051.66</v>
      </c>
      <c r="F89" s="111">
        <f t="shared" si="1"/>
        <v>123148.34</v>
      </c>
    </row>
    <row r="90" spans="1:6" ht="56.25">
      <c r="A90" s="116" t="s">
        <v>429</v>
      </c>
      <c r="B90" s="115" t="s">
        <v>259</v>
      </c>
      <c r="C90" s="114" t="s">
        <v>428</v>
      </c>
      <c r="D90" s="113">
        <v>195900</v>
      </c>
      <c r="E90" s="112">
        <v>85051.66</v>
      </c>
      <c r="F90" s="111">
        <f t="shared" si="1"/>
        <v>110848.34</v>
      </c>
    </row>
    <row r="91" spans="1:6" ht="22.5">
      <c r="A91" s="116" t="s">
        <v>69</v>
      </c>
      <c r="B91" s="115" t="s">
        <v>259</v>
      </c>
      <c r="C91" s="114" t="s">
        <v>427</v>
      </c>
      <c r="D91" s="113">
        <v>195900</v>
      </c>
      <c r="E91" s="112">
        <v>85051.66</v>
      </c>
      <c r="F91" s="111">
        <f t="shared" si="1"/>
        <v>110848.34</v>
      </c>
    </row>
    <row r="92" spans="1:6" ht="22.5">
      <c r="A92" s="116" t="s">
        <v>426</v>
      </c>
      <c r="B92" s="115" t="s">
        <v>259</v>
      </c>
      <c r="C92" s="114" t="s">
        <v>425</v>
      </c>
      <c r="D92" s="113">
        <v>150500</v>
      </c>
      <c r="E92" s="112">
        <v>68445.59</v>
      </c>
      <c r="F92" s="111">
        <f t="shared" si="1"/>
        <v>82054.41</v>
      </c>
    </row>
    <row r="93" spans="1:6" ht="33.75">
      <c r="A93" s="116" t="s">
        <v>168</v>
      </c>
      <c r="B93" s="115" t="s">
        <v>259</v>
      </c>
      <c r="C93" s="114" t="s">
        <v>424</v>
      </c>
      <c r="D93" s="113">
        <v>45400</v>
      </c>
      <c r="E93" s="112">
        <v>16606.07</v>
      </c>
      <c r="F93" s="111">
        <f t="shared" si="1"/>
        <v>28793.93</v>
      </c>
    </row>
    <row r="94" spans="1:6" ht="22.5">
      <c r="A94" s="116" t="s">
        <v>147</v>
      </c>
      <c r="B94" s="115" t="s">
        <v>259</v>
      </c>
      <c r="C94" s="114" t="s">
        <v>423</v>
      </c>
      <c r="D94" s="113">
        <v>12300</v>
      </c>
      <c r="E94" s="112" t="s">
        <v>51</v>
      </c>
      <c r="F94" s="111">
        <f t="shared" si="1"/>
        <v>12300</v>
      </c>
    </row>
    <row r="95" spans="1:6" ht="22.5">
      <c r="A95" s="116" t="s">
        <v>146</v>
      </c>
      <c r="B95" s="115" t="s">
        <v>259</v>
      </c>
      <c r="C95" s="114" t="s">
        <v>422</v>
      </c>
      <c r="D95" s="113">
        <v>12300</v>
      </c>
      <c r="E95" s="112" t="s">
        <v>51</v>
      </c>
      <c r="F95" s="111">
        <f t="shared" si="1"/>
        <v>12300</v>
      </c>
    </row>
    <row r="96" spans="1:6">
      <c r="A96" s="116" t="s">
        <v>207</v>
      </c>
      <c r="B96" s="115" t="s">
        <v>259</v>
      </c>
      <c r="C96" s="114" t="s">
        <v>421</v>
      </c>
      <c r="D96" s="113">
        <v>12300</v>
      </c>
      <c r="E96" s="112" t="s">
        <v>51</v>
      </c>
      <c r="F96" s="111">
        <f t="shared" si="1"/>
        <v>12300</v>
      </c>
    </row>
    <row r="97" spans="1:6" ht="22.5">
      <c r="A97" s="122" t="s">
        <v>420</v>
      </c>
      <c r="B97" s="121" t="s">
        <v>259</v>
      </c>
      <c r="C97" s="120" t="s">
        <v>419</v>
      </c>
      <c r="D97" s="119">
        <v>66000</v>
      </c>
      <c r="E97" s="118">
        <v>4300</v>
      </c>
      <c r="F97" s="117">
        <f t="shared" si="1"/>
        <v>61700</v>
      </c>
    </row>
    <row r="98" spans="1:6" ht="33.75">
      <c r="A98" s="122" t="s">
        <v>59</v>
      </c>
      <c r="B98" s="121" t="s">
        <v>259</v>
      </c>
      <c r="C98" s="120" t="s">
        <v>418</v>
      </c>
      <c r="D98" s="119">
        <v>10000</v>
      </c>
      <c r="E98" s="118" t="s">
        <v>51</v>
      </c>
      <c r="F98" s="117">
        <f t="shared" si="1"/>
        <v>10000</v>
      </c>
    </row>
    <row r="99" spans="1:6" ht="45">
      <c r="A99" s="116" t="s">
        <v>80</v>
      </c>
      <c r="B99" s="115" t="s">
        <v>259</v>
      </c>
      <c r="C99" s="114" t="s">
        <v>417</v>
      </c>
      <c r="D99" s="113">
        <v>10000</v>
      </c>
      <c r="E99" s="112" t="s">
        <v>51</v>
      </c>
      <c r="F99" s="111">
        <f t="shared" si="1"/>
        <v>10000</v>
      </c>
    </row>
    <row r="100" spans="1:6">
      <c r="A100" s="116" t="s">
        <v>416</v>
      </c>
      <c r="B100" s="115" t="s">
        <v>259</v>
      </c>
      <c r="C100" s="114" t="s">
        <v>415</v>
      </c>
      <c r="D100" s="113">
        <v>10000</v>
      </c>
      <c r="E100" s="112" t="s">
        <v>51</v>
      </c>
      <c r="F100" s="111">
        <f t="shared" si="1"/>
        <v>10000</v>
      </c>
    </row>
    <row r="101" spans="1:6" ht="67.5">
      <c r="A101" s="123" t="s">
        <v>414</v>
      </c>
      <c r="B101" s="115" t="s">
        <v>259</v>
      </c>
      <c r="C101" s="114" t="s">
        <v>413</v>
      </c>
      <c r="D101" s="113">
        <v>10000</v>
      </c>
      <c r="E101" s="112" t="s">
        <v>51</v>
      </c>
      <c r="F101" s="111">
        <f t="shared" si="1"/>
        <v>10000</v>
      </c>
    </row>
    <row r="102" spans="1:6" ht="22.5">
      <c r="A102" s="116" t="s">
        <v>147</v>
      </c>
      <c r="B102" s="115" t="s">
        <v>259</v>
      </c>
      <c r="C102" s="114" t="s">
        <v>412</v>
      </c>
      <c r="D102" s="113">
        <v>10000</v>
      </c>
      <c r="E102" s="112" t="s">
        <v>51</v>
      </c>
      <c r="F102" s="111">
        <f t="shared" si="1"/>
        <v>10000</v>
      </c>
    </row>
    <row r="103" spans="1:6" ht="22.5">
      <c r="A103" s="116" t="s">
        <v>146</v>
      </c>
      <c r="B103" s="115" t="s">
        <v>259</v>
      </c>
      <c r="C103" s="114" t="s">
        <v>411</v>
      </c>
      <c r="D103" s="113">
        <v>10000</v>
      </c>
      <c r="E103" s="112" t="s">
        <v>51</v>
      </c>
      <c r="F103" s="111">
        <f t="shared" si="1"/>
        <v>10000</v>
      </c>
    </row>
    <row r="104" spans="1:6">
      <c r="A104" s="116" t="s">
        <v>207</v>
      </c>
      <c r="B104" s="115" t="s">
        <v>259</v>
      </c>
      <c r="C104" s="114" t="s">
        <v>410</v>
      </c>
      <c r="D104" s="113">
        <v>10000</v>
      </c>
      <c r="E104" s="112" t="s">
        <v>51</v>
      </c>
      <c r="F104" s="111">
        <f t="shared" si="1"/>
        <v>10000</v>
      </c>
    </row>
    <row r="105" spans="1:6">
      <c r="A105" s="122" t="s">
        <v>409</v>
      </c>
      <c r="B105" s="121" t="s">
        <v>259</v>
      </c>
      <c r="C105" s="120" t="s">
        <v>408</v>
      </c>
      <c r="D105" s="119">
        <v>56000</v>
      </c>
      <c r="E105" s="118">
        <v>4300</v>
      </c>
      <c r="F105" s="117">
        <f t="shared" si="1"/>
        <v>51700</v>
      </c>
    </row>
    <row r="106" spans="1:6" ht="45">
      <c r="A106" s="116" t="s">
        <v>80</v>
      </c>
      <c r="B106" s="115" t="s">
        <v>259</v>
      </c>
      <c r="C106" s="114" t="s">
        <v>407</v>
      </c>
      <c r="D106" s="113">
        <v>56000</v>
      </c>
      <c r="E106" s="112">
        <v>4300</v>
      </c>
      <c r="F106" s="111">
        <f t="shared" si="1"/>
        <v>51700</v>
      </c>
    </row>
    <row r="107" spans="1:6">
      <c r="A107" s="116" t="s">
        <v>81</v>
      </c>
      <c r="B107" s="115" t="s">
        <v>259</v>
      </c>
      <c r="C107" s="114" t="s">
        <v>406</v>
      </c>
      <c r="D107" s="113">
        <v>56000</v>
      </c>
      <c r="E107" s="112">
        <v>4300</v>
      </c>
      <c r="F107" s="111">
        <f t="shared" si="1"/>
        <v>51700</v>
      </c>
    </row>
    <row r="108" spans="1:6" ht="78.75">
      <c r="A108" s="123" t="s">
        <v>405</v>
      </c>
      <c r="B108" s="115" t="s">
        <v>259</v>
      </c>
      <c r="C108" s="114" t="s">
        <v>404</v>
      </c>
      <c r="D108" s="113">
        <v>56000</v>
      </c>
      <c r="E108" s="112">
        <v>4300</v>
      </c>
      <c r="F108" s="111">
        <f t="shared" si="1"/>
        <v>51700</v>
      </c>
    </row>
    <row r="109" spans="1:6" ht="22.5">
      <c r="A109" s="116" t="s">
        <v>147</v>
      </c>
      <c r="B109" s="115" t="s">
        <v>259</v>
      </c>
      <c r="C109" s="114" t="s">
        <v>403</v>
      </c>
      <c r="D109" s="113">
        <v>56000</v>
      </c>
      <c r="E109" s="112">
        <v>4300</v>
      </c>
      <c r="F109" s="111">
        <f t="shared" si="1"/>
        <v>51700</v>
      </c>
    </row>
    <row r="110" spans="1:6" ht="22.5">
      <c r="A110" s="116" t="s">
        <v>146</v>
      </c>
      <c r="B110" s="115" t="s">
        <v>259</v>
      </c>
      <c r="C110" s="114" t="s">
        <v>402</v>
      </c>
      <c r="D110" s="113">
        <v>56000</v>
      </c>
      <c r="E110" s="112">
        <v>4300</v>
      </c>
      <c r="F110" s="111">
        <f t="shared" si="1"/>
        <v>51700</v>
      </c>
    </row>
    <row r="111" spans="1:6">
      <c r="A111" s="116" t="s">
        <v>207</v>
      </c>
      <c r="B111" s="115" t="s">
        <v>259</v>
      </c>
      <c r="C111" s="114" t="s">
        <v>401</v>
      </c>
      <c r="D111" s="113">
        <v>56000</v>
      </c>
      <c r="E111" s="112">
        <v>4300</v>
      </c>
      <c r="F111" s="111">
        <f t="shared" si="1"/>
        <v>51700</v>
      </c>
    </row>
    <row r="112" spans="1:6">
      <c r="A112" s="122" t="s">
        <v>400</v>
      </c>
      <c r="B112" s="121" t="s">
        <v>259</v>
      </c>
      <c r="C112" s="120" t="s">
        <v>399</v>
      </c>
      <c r="D112" s="119">
        <v>1565100</v>
      </c>
      <c r="E112" s="118">
        <v>1357981.67</v>
      </c>
      <c r="F112" s="117">
        <f t="shared" si="1"/>
        <v>207118.33000000007</v>
      </c>
    </row>
    <row r="113" spans="1:6">
      <c r="A113" s="122" t="s">
        <v>70</v>
      </c>
      <c r="B113" s="121" t="s">
        <v>259</v>
      </c>
      <c r="C113" s="120" t="s">
        <v>398</v>
      </c>
      <c r="D113" s="119">
        <v>1550100</v>
      </c>
      <c r="E113" s="118">
        <v>1342981.67</v>
      </c>
      <c r="F113" s="117">
        <f t="shared" si="1"/>
        <v>207118.33000000007</v>
      </c>
    </row>
    <row r="114" spans="1:6" ht="22.5">
      <c r="A114" s="116" t="s">
        <v>82</v>
      </c>
      <c r="B114" s="115" t="s">
        <v>259</v>
      </c>
      <c r="C114" s="114" t="s">
        <v>397</v>
      </c>
      <c r="D114" s="113">
        <v>1550100</v>
      </c>
      <c r="E114" s="112">
        <v>1342981.67</v>
      </c>
      <c r="F114" s="111">
        <f t="shared" si="1"/>
        <v>207118.33000000007</v>
      </c>
    </row>
    <row r="115" spans="1:6" ht="22.5">
      <c r="A115" s="116" t="s">
        <v>396</v>
      </c>
      <c r="B115" s="115" t="s">
        <v>259</v>
      </c>
      <c r="C115" s="114" t="s">
        <v>395</v>
      </c>
      <c r="D115" s="113">
        <v>1500100</v>
      </c>
      <c r="E115" s="112">
        <v>1308592.24</v>
      </c>
      <c r="F115" s="111">
        <f t="shared" si="1"/>
        <v>191507.76</v>
      </c>
    </row>
    <row r="116" spans="1:6" ht="78.75">
      <c r="A116" s="123" t="s">
        <v>394</v>
      </c>
      <c r="B116" s="115" t="s">
        <v>259</v>
      </c>
      <c r="C116" s="114" t="s">
        <v>393</v>
      </c>
      <c r="D116" s="113">
        <v>1500100</v>
      </c>
      <c r="E116" s="112">
        <v>1308592.24</v>
      </c>
      <c r="F116" s="111">
        <f t="shared" si="1"/>
        <v>191507.76</v>
      </c>
    </row>
    <row r="117" spans="1:6" ht="22.5">
      <c r="A117" s="116" t="s">
        <v>147</v>
      </c>
      <c r="B117" s="115" t="s">
        <v>259</v>
      </c>
      <c r="C117" s="114" t="s">
        <v>392</v>
      </c>
      <c r="D117" s="113">
        <v>1500100</v>
      </c>
      <c r="E117" s="112">
        <v>1308592.24</v>
      </c>
      <c r="F117" s="111">
        <f t="shared" si="1"/>
        <v>191507.76</v>
      </c>
    </row>
    <row r="118" spans="1:6" ht="22.5">
      <c r="A118" s="116" t="s">
        <v>146</v>
      </c>
      <c r="B118" s="115" t="s">
        <v>259</v>
      </c>
      <c r="C118" s="114" t="s">
        <v>391</v>
      </c>
      <c r="D118" s="113">
        <v>1500100</v>
      </c>
      <c r="E118" s="112">
        <v>1308592.24</v>
      </c>
      <c r="F118" s="111">
        <f t="shared" si="1"/>
        <v>191507.76</v>
      </c>
    </row>
    <row r="119" spans="1:6">
      <c r="A119" s="116" t="s">
        <v>207</v>
      </c>
      <c r="B119" s="115" t="s">
        <v>259</v>
      </c>
      <c r="C119" s="114" t="s">
        <v>390</v>
      </c>
      <c r="D119" s="113">
        <v>1500100</v>
      </c>
      <c r="E119" s="112">
        <v>1308592.24</v>
      </c>
      <c r="F119" s="111">
        <f t="shared" si="1"/>
        <v>191507.76</v>
      </c>
    </row>
    <row r="120" spans="1:6" ht="33.75">
      <c r="A120" s="116" t="s">
        <v>389</v>
      </c>
      <c r="B120" s="115" t="s">
        <v>259</v>
      </c>
      <c r="C120" s="114" t="s">
        <v>388</v>
      </c>
      <c r="D120" s="113">
        <v>50000</v>
      </c>
      <c r="E120" s="112">
        <v>34389.43</v>
      </c>
      <c r="F120" s="111">
        <f t="shared" si="1"/>
        <v>15610.57</v>
      </c>
    </row>
    <row r="121" spans="1:6" ht="67.5">
      <c r="A121" s="116" t="s">
        <v>387</v>
      </c>
      <c r="B121" s="115" t="s">
        <v>259</v>
      </c>
      <c r="C121" s="114" t="s">
        <v>386</v>
      </c>
      <c r="D121" s="113">
        <v>50000</v>
      </c>
      <c r="E121" s="112">
        <v>34389.43</v>
      </c>
      <c r="F121" s="111">
        <f t="shared" si="1"/>
        <v>15610.57</v>
      </c>
    </row>
    <row r="122" spans="1:6" ht="22.5">
      <c r="A122" s="116" t="s">
        <v>147</v>
      </c>
      <c r="B122" s="115" t="s">
        <v>259</v>
      </c>
      <c r="C122" s="114" t="s">
        <v>385</v>
      </c>
      <c r="D122" s="113">
        <v>50000</v>
      </c>
      <c r="E122" s="112">
        <v>34389.43</v>
      </c>
      <c r="F122" s="111">
        <f t="shared" si="1"/>
        <v>15610.57</v>
      </c>
    </row>
    <row r="123" spans="1:6" ht="22.5">
      <c r="A123" s="116" t="s">
        <v>146</v>
      </c>
      <c r="B123" s="115" t="s">
        <v>259</v>
      </c>
      <c r="C123" s="114" t="s">
        <v>384</v>
      </c>
      <c r="D123" s="113">
        <v>50000</v>
      </c>
      <c r="E123" s="112">
        <v>34389.43</v>
      </c>
      <c r="F123" s="111">
        <f t="shared" si="1"/>
        <v>15610.57</v>
      </c>
    </row>
    <row r="124" spans="1:6">
      <c r="A124" s="116" t="s">
        <v>207</v>
      </c>
      <c r="B124" s="115" t="s">
        <v>259</v>
      </c>
      <c r="C124" s="114" t="s">
        <v>383</v>
      </c>
      <c r="D124" s="113">
        <v>50000</v>
      </c>
      <c r="E124" s="112">
        <v>34389.43</v>
      </c>
      <c r="F124" s="111">
        <f t="shared" si="1"/>
        <v>15610.57</v>
      </c>
    </row>
    <row r="125" spans="1:6">
      <c r="A125" s="122" t="s">
        <v>129</v>
      </c>
      <c r="B125" s="121" t="s">
        <v>259</v>
      </c>
      <c r="C125" s="120" t="s">
        <v>382</v>
      </c>
      <c r="D125" s="119">
        <v>15000</v>
      </c>
      <c r="E125" s="118">
        <v>15000</v>
      </c>
      <c r="F125" s="117" t="str">
        <f t="shared" si="1"/>
        <v>-</v>
      </c>
    </row>
    <row r="126" spans="1:6" ht="22.5">
      <c r="A126" s="116" t="s">
        <v>223</v>
      </c>
      <c r="B126" s="115" t="s">
        <v>259</v>
      </c>
      <c r="C126" s="114" t="s">
        <v>381</v>
      </c>
      <c r="D126" s="113">
        <v>15000</v>
      </c>
      <c r="E126" s="112">
        <v>15000</v>
      </c>
      <c r="F126" s="111" t="str">
        <f t="shared" si="1"/>
        <v>-</v>
      </c>
    </row>
    <row r="127" spans="1:6">
      <c r="A127" s="116" t="s">
        <v>224</v>
      </c>
      <c r="B127" s="115" t="s">
        <v>259</v>
      </c>
      <c r="C127" s="114" t="s">
        <v>380</v>
      </c>
      <c r="D127" s="113">
        <v>15000</v>
      </c>
      <c r="E127" s="112">
        <v>15000</v>
      </c>
      <c r="F127" s="111" t="str">
        <f t="shared" si="1"/>
        <v>-</v>
      </c>
    </row>
    <row r="128" spans="1:6" ht="67.5">
      <c r="A128" s="123" t="s">
        <v>379</v>
      </c>
      <c r="B128" s="115" t="s">
        <v>259</v>
      </c>
      <c r="C128" s="114" t="s">
        <v>378</v>
      </c>
      <c r="D128" s="113">
        <v>15000</v>
      </c>
      <c r="E128" s="112">
        <v>15000</v>
      </c>
      <c r="F128" s="111" t="str">
        <f t="shared" si="1"/>
        <v>-</v>
      </c>
    </row>
    <row r="129" spans="1:6" ht="22.5">
      <c r="A129" s="116" t="s">
        <v>147</v>
      </c>
      <c r="B129" s="115" t="s">
        <v>259</v>
      </c>
      <c r="C129" s="114" t="s">
        <v>377</v>
      </c>
      <c r="D129" s="113">
        <v>15000</v>
      </c>
      <c r="E129" s="112">
        <v>15000</v>
      </c>
      <c r="F129" s="111" t="str">
        <f t="shared" si="1"/>
        <v>-</v>
      </c>
    </row>
    <row r="130" spans="1:6" ht="22.5">
      <c r="A130" s="116" t="s">
        <v>146</v>
      </c>
      <c r="B130" s="115" t="s">
        <v>259</v>
      </c>
      <c r="C130" s="114" t="s">
        <v>376</v>
      </c>
      <c r="D130" s="113">
        <v>15000</v>
      </c>
      <c r="E130" s="112">
        <v>15000</v>
      </c>
      <c r="F130" s="111" t="str">
        <f t="shared" si="1"/>
        <v>-</v>
      </c>
    </row>
    <row r="131" spans="1:6">
      <c r="A131" s="116" t="s">
        <v>207</v>
      </c>
      <c r="B131" s="115" t="s">
        <v>259</v>
      </c>
      <c r="C131" s="114" t="s">
        <v>375</v>
      </c>
      <c r="D131" s="113">
        <v>15000</v>
      </c>
      <c r="E131" s="112">
        <v>15000</v>
      </c>
      <c r="F131" s="111" t="str">
        <f t="shared" si="1"/>
        <v>-</v>
      </c>
    </row>
    <row r="132" spans="1:6">
      <c r="A132" s="122" t="s">
        <v>374</v>
      </c>
      <c r="B132" s="121" t="s">
        <v>259</v>
      </c>
      <c r="C132" s="120" t="s">
        <v>373</v>
      </c>
      <c r="D132" s="119">
        <v>1244200</v>
      </c>
      <c r="E132" s="118">
        <v>362984.93</v>
      </c>
      <c r="F132" s="117">
        <f t="shared" si="1"/>
        <v>881215.07000000007</v>
      </c>
    </row>
    <row r="133" spans="1:6">
      <c r="A133" s="122" t="s">
        <v>122</v>
      </c>
      <c r="B133" s="121" t="s">
        <v>259</v>
      </c>
      <c r="C133" s="120" t="s">
        <v>372</v>
      </c>
      <c r="D133" s="119">
        <v>46700</v>
      </c>
      <c r="E133" s="118">
        <v>6934.05</v>
      </c>
      <c r="F133" s="117">
        <f t="shared" si="1"/>
        <v>39765.949999999997</v>
      </c>
    </row>
    <row r="134" spans="1:6" ht="33.75">
      <c r="A134" s="116" t="s">
        <v>350</v>
      </c>
      <c r="B134" s="115" t="s">
        <v>259</v>
      </c>
      <c r="C134" s="114" t="s">
        <v>371</v>
      </c>
      <c r="D134" s="113">
        <v>46700</v>
      </c>
      <c r="E134" s="112">
        <v>6934.05</v>
      </c>
      <c r="F134" s="111">
        <f t="shared" si="1"/>
        <v>39765.949999999997</v>
      </c>
    </row>
    <row r="135" spans="1:6" ht="22.5">
      <c r="A135" s="116" t="s">
        <v>123</v>
      </c>
      <c r="B135" s="115" t="s">
        <v>259</v>
      </c>
      <c r="C135" s="114" t="s">
        <v>370</v>
      </c>
      <c r="D135" s="113">
        <v>46700</v>
      </c>
      <c r="E135" s="112">
        <v>6934.05</v>
      </c>
      <c r="F135" s="111">
        <f t="shared" si="1"/>
        <v>39765.949999999997</v>
      </c>
    </row>
    <row r="136" spans="1:6" ht="101.25">
      <c r="A136" s="123" t="s">
        <v>369</v>
      </c>
      <c r="B136" s="115" t="s">
        <v>259</v>
      </c>
      <c r="C136" s="114" t="s">
        <v>368</v>
      </c>
      <c r="D136" s="113">
        <v>16700</v>
      </c>
      <c r="E136" s="112">
        <v>6934.05</v>
      </c>
      <c r="F136" s="111">
        <f t="shared" si="1"/>
        <v>9765.9500000000007</v>
      </c>
    </row>
    <row r="137" spans="1:6" ht="22.5">
      <c r="A137" s="116" t="s">
        <v>147</v>
      </c>
      <c r="B137" s="115" t="s">
        <v>259</v>
      </c>
      <c r="C137" s="114" t="s">
        <v>367</v>
      </c>
      <c r="D137" s="113">
        <v>16700</v>
      </c>
      <c r="E137" s="112">
        <v>6934.05</v>
      </c>
      <c r="F137" s="111">
        <f t="shared" si="1"/>
        <v>9765.9500000000007</v>
      </c>
    </row>
    <row r="138" spans="1:6" ht="22.5">
      <c r="A138" s="116" t="s">
        <v>146</v>
      </c>
      <c r="B138" s="115" t="s">
        <v>259</v>
      </c>
      <c r="C138" s="114" t="s">
        <v>366</v>
      </c>
      <c r="D138" s="113">
        <v>16700</v>
      </c>
      <c r="E138" s="112">
        <v>6934.05</v>
      </c>
      <c r="F138" s="111">
        <f t="shared" si="1"/>
        <v>9765.9500000000007</v>
      </c>
    </row>
    <row r="139" spans="1:6">
      <c r="A139" s="116" t="s">
        <v>207</v>
      </c>
      <c r="B139" s="115" t="s">
        <v>259</v>
      </c>
      <c r="C139" s="114" t="s">
        <v>365</v>
      </c>
      <c r="D139" s="113">
        <v>16700</v>
      </c>
      <c r="E139" s="112">
        <v>6934.05</v>
      </c>
      <c r="F139" s="111">
        <f t="shared" si="1"/>
        <v>9765.9500000000007</v>
      </c>
    </row>
    <row r="140" spans="1:6" ht="67.5">
      <c r="A140" s="123" t="s">
        <v>364</v>
      </c>
      <c r="B140" s="115" t="s">
        <v>259</v>
      </c>
      <c r="C140" s="114" t="s">
        <v>363</v>
      </c>
      <c r="D140" s="113">
        <v>30000</v>
      </c>
      <c r="E140" s="112" t="s">
        <v>51</v>
      </c>
      <c r="F140" s="111">
        <f t="shared" si="1"/>
        <v>30000</v>
      </c>
    </row>
    <row r="141" spans="1:6" ht="22.5">
      <c r="A141" s="116" t="s">
        <v>147</v>
      </c>
      <c r="B141" s="115" t="s">
        <v>259</v>
      </c>
      <c r="C141" s="114" t="s">
        <v>362</v>
      </c>
      <c r="D141" s="113">
        <v>30000</v>
      </c>
      <c r="E141" s="112" t="s">
        <v>51</v>
      </c>
      <c r="F141" s="111">
        <f t="shared" si="1"/>
        <v>30000</v>
      </c>
    </row>
    <row r="142" spans="1:6" ht="22.5">
      <c r="A142" s="116" t="s">
        <v>146</v>
      </c>
      <c r="B142" s="115" t="s">
        <v>259</v>
      </c>
      <c r="C142" s="114" t="s">
        <v>361</v>
      </c>
      <c r="D142" s="113">
        <v>30000</v>
      </c>
      <c r="E142" s="112" t="s">
        <v>51</v>
      </c>
      <c r="F142" s="111">
        <f t="shared" si="1"/>
        <v>30000</v>
      </c>
    </row>
    <row r="143" spans="1:6">
      <c r="A143" s="116" t="s">
        <v>207</v>
      </c>
      <c r="B143" s="115" t="s">
        <v>259</v>
      </c>
      <c r="C143" s="114" t="s">
        <v>360</v>
      </c>
      <c r="D143" s="113">
        <v>30000</v>
      </c>
      <c r="E143" s="112" t="s">
        <v>51</v>
      </c>
      <c r="F143" s="111">
        <f t="shared" ref="F143:F206" si="2">IF(OR(D143="-",IF(E143="-",0,E143)&gt;=IF(D143="-",0,D143)),"-",IF(D143="-",0,D143)-IF(E143="-",0,E143))</f>
        <v>30000</v>
      </c>
    </row>
    <row r="144" spans="1:6">
      <c r="A144" s="122" t="s">
        <v>170</v>
      </c>
      <c r="B144" s="121" t="s">
        <v>259</v>
      </c>
      <c r="C144" s="120" t="s">
        <v>359</v>
      </c>
      <c r="D144" s="119">
        <v>378700</v>
      </c>
      <c r="E144" s="118" t="s">
        <v>51</v>
      </c>
      <c r="F144" s="117">
        <f t="shared" si="2"/>
        <v>378700</v>
      </c>
    </row>
    <row r="145" spans="1:6" ht="33.75">
      <c r="A145" s="116" t="s">
        <v>350</v>
      </c>
      <c r="B145" s="115" t="s">
        <v>259</v>
      </c>
      <c r="C145" s="114" t="s">
        <v>358</v>
      </c>
      <c r="D145" s="113">
        <v>378700</v>
      </c>
      <c r="E145" s="112" t="s">
        <v>51</v>
      </c>
      <c r="F145" s="111">
        <f t="shared" si="2"/>
        <v>378700</v>
      </c>
    </row>
    <row r="146" spans="1:6" ht="22.5">
      <c r="A146" s="116" t="s">
        <v>123</v>
      </c>
      <c r="B146" s="115" t="s">
        <v>259</v>
      </c>
      <c r="C146" s="114" t="s">
        <v>357</v>
      </c>
      <c r="D146" s="113">
        <v>378700</v>
      </c>
      <c r="E146" s="112" t="s">
        <v>51</v>
      </c>
      <c r="F146" s="111">
        <f t="shared" si="2"/>
        <v>378700</v>
      </c>
    </row>
    <row r="147" spans="1:6" ht="78.75">
      <c r="A147" s="123" t="s">
        <v>356</v>
      </c>
      <c r="B147" s="115" t="s">
        <v>259</v>
      </c>
      <c r="C147" s="114" t="s">
        <v>355</v>
      </c>
      <c r="D147" s="113">
        <v>378700</v>
      </c>
      <c r="E147" s="112" t="s">
        <v>51</v>
      </c>
      <c r="F147" s="111">
        <f t="shared" si="2"/>
        <v>378700</v>
      </c>
    </row>
    <row r="148" spans="1:6" ht="22.5">
      <c r="A148" s="116" t="s">
        <v>147</v>
      </c>
      <c r="B148" s="115" t="s">
        <v>259</v>
      </c>
      <c r="C148" s="114" t="s">
        <v>354</v>
      </c>
      <c r="D148" s="113">
        <v>378700</v>
      </c>
      <c r="E148" s="112" t="s">
        <v>51</v>
      </c>
      <c r="F148" s="111">
        <f t="shared" si="2"/>
        <v>378700</v>
      </c>
    </row>
    <row r="149" spans="1:6" ht="22.5">
      <c r="A149" s="116" t="s">
        <v>146</v>
      </c>
      <c r="B149" s="115" t="s">
        <v>259</v>
      </c>
      <c r="C149" s="114" t="s">
        <v>353</v>
      </c>
      <c r="D149" s="113">
        <v>378700</v>
      </c>
      <c r="E149" s="112" t="s">
        <v>51</v>
      </c>
      <c r="F149" s="111">
        <f t="shared" si="2"/>
        <v>378700</v>
      </c>
    </row>
    <row r="150" spans="1:6">
      <c r="A150" s="116" t="s">
        <v>207</v>
      </c>
      <c r="B150" s="115" t="s">
        <v>259</v>
      </c>
      <c r="C150" s="114" t="s">
        <v>352</v>
      </c>
      <c r="D150" s="113">
        <v>378700</v>
      </c>
      <c r="E150" s="112" t="s">
        <v>51</v>
      </c>
      <c r="F150" s="111">
        <f t="shared" si="2"/>
        <v>378700</v>
      </c>
    </row>
    <row r="151" spans="1:6">
      <c r="A151" s="122" t="s">
        <v>60</v>
      </c>
      <c r="B151" s="121" t="s">
        <v>259</v>
      </c>
      <c r="C151" s="120" t="s">
        <v>351</v>
      </c>
      <c r="D151" s="119">
        <v>818800</v>
      </c>
      <c r="E151" s="118">
        <v>356050.88</v>
      </c>
      <c r="F151" s="117">
        <f t="shared" si="2"/>
        <v>462749.12</v>
      </c>
    </row>
    <row r="152" spans="1:6" ht="33.75">
      <c r="A152" s="116" t="s">
        <v>350</v>
      </c>
      <c r="B152" s="115" t="s">
        <v>259</v>
      </c>
      <c r="C152" s="114" t="s">
        <v>349</v>
      </c>
      <c r="D152" s="113">
        <v>813300</v>
      </c>
      <c r="E152" s="112">
        <v>356050.88</v>
      </c>
      <c r="F152" s="111">
        <f t="shared" si="2"/>
        <v>457249.12</v>
      </c>
    </row>
    <row r="153" spans="1:6" ht="22.5">
      <c r="A153" s="116" t="s">
        <v>348</v>
      </c>
      <c r="B153" s="115" t="s">
        <v>259</v>
      </c>
      <c r="C153" s="114" t="s">
        <v>347</v>
      </c>
      <c r="D153" s="113">
        <v>813300</v>
      </c>
      <c r="E153" s="112">
        <v>356050.88</v>
      </c>
      <c r="F153" s="111">
        <f t="shared" si="2"/>
        <v>457249.12</v>
      </c>
    </row>
    <row r="154" spans="1:6" ht="67.5">
      <c r="A154" s="116" t="s">
        <v>346</v>
      </c>
      <c r="B154" s="115" t="s">
        <v>259</v>
      </c>
      <c r="C154" s="114" t="s">
        <v>345</v>
      </c>
      <c r="D154" s="113">
        <v>445600</v>
      </c>
      <c r="E154" s="112">
        <v>157973.82999999999</v>
      </c>
      <c r="F154" s="111">
        <f t="shared" si="2"/>
        <v>287626.17000000004</v>
      </c>
    </row>
    <row r="155" spans="1:6" ht="22.5">
      <c r="A155" s="116" t="s">
        <v>147</v>
      </c>
      <c r="B155" s="115" t="s">
        <v>259</v>
      </c>
      <c r="C155" s="114" t="s">
        <v>344</v>
      </c>
      <c r="D155" s="113">
        <v>445600</v>
      </c>
      <c r="E155" s="112">
        <v>157973.82999999999</v>
      </c>
      <c r="F155" s="111">
        <f t="shared" si="2"/>
        <v>287626.17000000004</v>
      </c>
    </row>
    <row r="156" spans="1:6" ht="22.5">
      <c r="A156" s="116" t="s">
        <v>146</v>
      </c>
      <c r="B156" s="115" t="s">
        <v>259</v>
      </c>
      <c r="C156" s="114" t="s">
        <v>343</v>
      </c>
      <c r="D156" s="113">
        <v>445600</v>
      </c>
      <c r="E156" s="112">
        <v>157973.82999999999</v>
      </c>
      <c r="F156" s="111">
        <f t="shared" si="2"/>
        <v>287626.17000000004</v>
      </c>
    </row>
    <row r="157" spans="1:6">
      <c r="A157" s="116" t="s">
        <v>207</v>
      </c>
      <c r="B157" s="115" t="s">
        <v>259</v>
      </c>
      <c r="C157" s="114" t="s">
        <v>342</v>
      </c>
      <c r="D157" s="113">
        <v>445600</v>
      </c>
      <c r="E157" s="112">
        <v>157973.82999999999</v>
      </c>
      <c r="F157" s="111">
        <f t="shared" si="2"/>
        <v>287626.17000000004</v>
      </c>
    </row>
    <row r="158" spans="1:6" ht="67.5">
      <c r="A158" s="123" t="s">
        <v>341</v>
      </c>
      <c r="B158" s="115" t="s">
        <v>259</v>
      </c>
      <c r="C158" s="114" t="s">
        <v>340</v>
      </c>
      <c r="D158" s="113">
        <v>54000</v>
      </c>
      <c r="E158" s="112">
        <v>22459.5</v>
      </c>
      <c r="F158" s="111">
        <f t="shared" si="2"/>
        <v>31540.5</v>
      </c>
    </row>
    <row r="159" spans="1:6" ht="22.5">
      <c r="A159" s="116" t="s">
        <v>147</v>
      </c>
      <c r="B159" s="115" t="s">
        <v>259</v>
      </c>
      <c r="C159" s="114" t="s">
        <v>339</v>
      </c>
      <c r="D159" s="113">
        <v>54000</v>
      </c>
      <c r="E159" s="112">
        <v>22459.5</v>
      </c>
      <c r="F159" s="111">
        <f t="shared" si="2"/>
        <v>31540.5</v>
      </c>
    </row>
    <row r="160" spans="1:6" ht="22.5">
      <c r="A160" s="116" t="s">
        <v>146</v>
      </c>
      <c r="B160" s="115" t="s">
        <v>259</v>
      </c>
      <c r="C160" s="114" t="s">
        <v>338</v>
      </c>
      <c r="D160" s="113">
        <v>54000</v>
      </c>
      <c r="E160" s="112">
        <v>22459.5</v>
      </c>
      <c r="F160" s="111">
        <f t="shared" si="2"/>
        <v>31540.5</v>
      </c>
    </row>
    <row r="161" spans="1:6">
      <c r="A161" s="116" t="s">
        <v>207</v>
      </c>
      <c r="B161" s="115" t="s">
        <v>259</v>
      </c>
      <c r="C161" s="114" t="s">
        <v>337</v>
      </c>
      <c r="D161" s="113">
        <v>54000</v>
      </c>
      <c r="E161" s="112">
        <v>22459.5</v>
      </c>
      <c r="F161" s="111">
        <f t="shared" si="2"/>
        <v>31540.5</v>
      </c>
    </row>
    <row r="162" spans="1:6" ht="78.75">
      <c r="A162" s="123" t="s">
        <v>336</v>
      </c>
      <c r="B162" s="115" t="s">
        <v>259</v>
      </c>
      <c r="C162" s="114" t="s">
        <v>335</v>
      </c>
      <c r="D162" s="113">
        <v>313700</v>
      </c>
      <c r="E162" s="112">
        <v>175617.55</v>
      </c>
      <c r="F162" s="111">
        <f t="shared" si="2"/>
        <v>138082.45000000001</v>
      </c>
    </row>
    <row r="163" spans="1:6" ht="22.5">
      <c r="A163" s="116" t="s">
        <v>147</v>
      </c>
      <c r="B163" s="115" t="s">
        <v>259</v>
      </c>
      <c r="C163" s="114" t="s">
        <v>334</v>
      </c>
      <c r="D163" s="113">
        <v>313700</v>
      </c>
      <c r="E163" s="112">
        <v>175617.55</v>
      </c>
      <c r="F163" s="111">
        <f t="shared" si="2"/>
        <v>138082.45000000001</v>
      </c>
    </row>
    <row r="164" spans="1:6" ht="22.5">
      <c r="A164" s="116" t="s">
        <v>146</v>
      </c>
      <c r="B164" s="115" t="s">
        <v>259</v>
      </c>
      <c r="C164" s="114" t="s">
        <v>333</v>
      </c>
      <c r="D164" s="113">
        <v>313700</v>
      </c>
      <c r="E164" s="112">
        <v>175617.55</v>
      </c>
      <c r="F164" s="111">
        <f t="shared" si="2"/>
        <v>138082.45000000001</v>
      </c>
    </row>
    <row r="165" spans="1:6">
      <c r="A165" s="116" t="s">
        <v>207</v>
      </c>
      <c r="B165" s="115" t="s">
        <v>259</v>
      </c>
      <c r="C165" s="114" t="s">
        <v>332</v>
      </c>
      <c r="D165" s="113">
        <v>313700</v>
      </c>
      <c r="E165" s="112">
        <v>175617.55</v>
      </c>
      <c r="F165" s="111">
        <f t="shared" si="2"/>
        <v>138082.45000000001</v>
      </c>
    </row>
    <row r="166" spans="1:6" ht="33.75">
      <c r="A166" s="116" t="s">
        <v>331</v>
      </c>
      <c r="B166" s="115" t="s">
        <v>259</v>
      </c>
      <c r="C166" s="114" t="s">
        <v>330</v>
      </c>
      <c r="D166" s="113">
        <v>5500</v>
      </c>
      <c r="E166" s="112" t="s">
        <v>51</v>
      </c>
      <c r="F166" s="111">
        <f t="shared" si="2"/>
        <v>5500</v>
      </c>
    </row>
    <row r="167" spans="1:6" ht="22.5">
      <c r="A167" s="116" t="s">
        <v>329</v>
      </c>
      <c r="B167" s="115" t="s">
        <v>259</v>
      </c>
      <c r="C167" s="114" t="s">
        <v>328</v>
      </c>
      <c r="D167" s="113">
        <v>5500</v>
      </c>
      <c r="E167" s="112" t="s">
        <v>51</v>
      </c>
      <c r="F167" s="111">
        <f t="shared" si="2"/>
        <v>5500</v>
      </c>
    </row>
    <row r="168" spans="1:6" ht="90">
      <c r="A168" s="123" t="s">
        <v>327</v>
      </c>
      <c r="B168" s="115" t="s">
        <v>259</v>
      </c>
      <c r="C168" s="114" t="s">
        <v>326</v>
      </c>
      <c r="D168" s="113">
        <v>5500</v>
      </c>
      <c r="E168" s="112" t="s">
        <v>51</v>
      </c>
      <c r="F168" s="111">
        <f t="shared" si="2"/>
        <v>5500</v>
      </c>
    </row>
    <row r="169" spans="1:6" ht="22.5">
      <c r="A169" s="116" t="s">
        <v>147</v>
      </c>
      <c r="B169" s="115" t="s">
        <v>259</v>
      </c>
      <c r="C169" s="114" t="s">
        <v>325</v>
      </c>
      <c r="D169" s="113">
        <v>5500</v>
      </c>
      <c r="E169" s="112" t="s">
        <v>51</v>
      </c>
      <c r="F169" s="111">
        <f t="shared" si="2"/>
        <v>5500</v>
      </c>
    </row>
    <row r="170" spans="1:6" ht="22.5">
      <c r="A170" s="116" t="s">
        <v>146</v>
      </c>
      <c r="B170" s="115" t="s">
        <v>259</v>
      </c>
      <c r="C170" s="114" t="s">
        <v>324</v>
      </c>
      <c r="D170" s="113">
        <v>5500</v>
      </c>
      <c r="E170" s="112" t="s">
        <v>51</v>
      </c>
      <c r="F170" s="111">
        <f t="shared" si="2"/>
        <v>5500</v>
      </c>
    </row>
    <row r="171" spans="1:6">
      <c r="A171" s="116" t="s">
        <v>207</v>
      </c>
      <c r="B171" s="115" t="s">
        <v>259</v>
      </c>
      <c r="C171" s="114" t="s">
        <v>323</v>
      </c>
      <c r="D171" s="113">
        <v>5500</v>
      </c>
      <c r="E171" s="112" t="s">
        <v>51</v>
      </c>
      <c r="F171" s="111">
        <f t="shared" si="2"/>
        <v>5500</v>
      </c>
    </row>
    <row r="172" spans="1:6">
      <c r="A172" s="122" t="s">
        <v>322</v>
      </c>
      <c r="B172" s="121" t="s">
        <v>259</v>
      </c>
      <c r="C172" s="120" t="s">
        <v>321</v>
      </c>
      <c r="D172" s="119">
        <v>20000</v>
      </c>
      <c r="E172" s="118">
        <v>2000</v>
      </c>
      <c r="F172" s="117">
        <f t="shared" si="2"/>
        <v>18000</v>
      </c>
    </row>
    <row r="173" spans="1:6" ht="22.5">
      <c r="A173" s="122" t="s">
        <v>192</v>
      </c>
      <c r="B173" s="121" t="s">
        <v>259</v>
      </c>
      <c r="C173" s="120" t="s">
        <v>320</v>
      </c>
      <c r="D173" s="119">
        <v>20000</v>
      </c>
      <c r="E173" s="118">
        <v>2000</v>
      </c>
      <c r="F173" s="117">
        <f t="shared" si="2"/>
        <v>18000</v>
      </c>
    </row>
    <row r="174" spans="1:6" ht="22.5">
      <c r="A174" s="116" t="s">
        <v>295</v>
      </c>
      <c r="B174" s="115" t="s">
        <v>259</v>
      </c>
      <c r="C174" s="114" t="s">
        <v>319</v>
      </c>
      <c r="D174" s="113">
        <v>20000</v>
      </c>
      <c r="E174" s="112">
        <v>2000</v>
      </c>
      <c r="F174" s="111">
        <f t="shared" si="2"/>
        <v>18000</v>
      </c>
    </row>
    <row r="175" spans="1:6" ht="45">
      <c r="A175" s="116" t="s">
        <v>318</v>
      </c>
      <c r="B175" s="115" t="s">
        <v>259</v>
      </c>
      <c r="C175" s="114" t="s">
        <v>317</v>
      </c>
      <c r="D175" s="113">
        <v>20000</v>
      </c>
      <c r="E175" s="112">
        <v>2000</v>
      </c>
      <c r="F175" s="111">
        <f t="shared" si="2"/>
        <v>18000</v>
      </c>
    </row>
    <row r="176" spans="1:6" ht="90">
      <c r="A176" s="123" t="s">
        <v>316</v>
      </c>
      <c r="B176" s="115" t="s">
        <v>259</v>
      </c>
      <c r="C176" s="114" t="s">
        <v>315</v>
      </c>
      <c r="D176" s="113">
        <v>20000</v>
      </c>
      <c r="E176" s="112">
        <v>2000</v>
      </c>
      <c r="F176" s="111">
        <f t="shared" si="2"/>
        <v>18000</v>
      </c>
    </row>
    <row r="177" spans="1:6" ht="22.5">
      <c r="A177" s="116" t="s">
        <v>147</v>
      </c>
      <c r="B177" s="115" t="s">
        <v>259</v>
      </c>
      <c r="C177" s="114" t="s">
        <v>314</v>
      </c>
      <c r="D177" s="113">
        <v>20000</v>
      </c>
      <c r="E177" s="112">
        <v>2000</v>
      </c>
      <c r="F177" s="111">
        <f t="shared" si="2"/>
        <v>18000</v>
      </c>
    </row>
    <row r="178" spans="1:6" ht="22.5">
      <c r="A178" s="116" t="s">
        <v>146</v>
      </c>
      <c r="B178" s="115" t="s">
        <v>259</v>
      </c>
      <c r="C178" s="114" t="s">
        <v>313</v>
      </c>
      <c r="D178" s="113">
        <v>20000</v>
      </c>
      <c r="E178" s="112">
        <v>2000</v>
      </c>
      <c r="F178" s="111">
        <f t="shared" si="2"/>
        <v>18000</v>
      </c>
    </row>
    <row r="179" spans="1:6">
      <c r="A179" s="116" t="s">
        <v>207</v>
      </c>
      <c r="B179" s="115" t="s">
        <v>259</v>
      </c>
      <c r="C179" s="114" t="s">
        <v>312</v>
      </c>
      <c r="D179" s="113">
        <v>20000</v>
      </c>
      <c r="E179" s="112">
        <v>2000</v>
      </c>
      <c r="F179" s="111">
        <f t="shared" si="2"/>
        <v>18000</v>
      </c>
    </row>
    <row r="180" spans="1:6">
      <c r="A180" s="122" t="s">
        <v>311</v>
      </c>
      <c r="B180" s="121" t="s">
        <v>259</v>
      </c>
      <c r="C180" s="120" t="s">
        <v>310</v>
      </c>
      <c r="D180" s="119">
        <v>2438500</v>
      </c>
      <c r="E180" s="118">
        <v>1041360.06</v>
      </c>
      <c r="F180" s="117">
        <f t="shared" si="2"/>
        <v>1397139.94</v>
      </c>
    </row>
    <row r="181" spans="1:6">
      <c r="A181" s="122" t="s">
        <v>61</v>
      </c>
      <c r="B181" s="121" t="s">
        <v>259</v>
      </c>
      <c r="C181" s="120" t="s">
        <v>309</v>
      </c>
      <c r="D181" s="119">
        <v>2438500</v>
      </c>
      <c r="E181" s="118">
        <v>1041360.06</v>
      </c>
      <c r="F181" s="117">
        <f t="shared" si="2"/>
        <v>1397139.94</v>
      </c>
    </row>
    <row r="182" spans="1:6" ht="22.5">
      <c r="A182" s="116" t="s">
        <v>83</v>
      </c>
      <c r="B182" s="115" t="s">
        <v>259</v>
      </c>
      <c r="C182" s="114" t="s">
        <v>308</v>
      </c>
      <c r="D182" s="113">
        <v>2438500</v>
      </c>
      <c r="E182" s="112">
        <v>1041360.06</v>
      </c>
      <c r="F182" s="111">
        <f t="shared" si="2"/>
        <v>1397139.94</v>
      </c>
    </row>
    <row r="183" spans="1:6" ht="22.5">
      <c r="A183" s="116" t="s">
        <v>307</v>
      </c>
      <c r="B183" s="115" t="s">
        <v>259</v>
      </c>
      <c r="C183" s="114" t="s">
        <v>306</v>
      </c>
      <c r="D183" s="113">
        <v>2438500</v>
      </c>
      <c r="E183" s="112">
        <v>1041360.06</v>
      </c>
      <c r="F183" s="111">
        <f t="shared" si="2"/>
        <v>1397139.94</v>
      </c>
    </row>
    <row r="184" spans="1:6" ht="67.5">
      <c r="A184" s="123" t="s">
        <v>305</v>
      </c>
      <c r="B184" s="115" t="s">
        <v>259</v>
      </c>
      <c r="C184" s="114" t="s">
        <v>304</v>
      </c>
      <c r="D184" s="113">
        <v>2438500</v>
      </c>
      <c r="E184" s="112">
        <v>1041360.06</v>
      </c>
      <c r="F184" s="111">
        <f t="shared" si="2"/>
        <v>1397139.94</v>
      </c>
    </row>
    <row r="185" spans="1:6" ht="22.5">
      <c r="A185" s="116" t="s">
        <v>303</v>
      </c>
      <c r="B185" s="115" t="s">
        <v>259</v>
      </c>
      <c r="C185" s="114" t="s">
        <v>302</v>
      </c>
      <c r="D185" s="113">
        <v>2438500</v>
      </c>
      <c r="E185" s="112">
        <v>1041360.06</v>
      </c>
      <c r="F185" s="111">
        <f t="shared" si="2"/>
        <v>1397139.94</v>
      </c>
    </row>
    <row r="186" spans="1:6">
      <c r="A186" s="116" t="s">
        <v>77</v>
      </c>
      <c r="B186" s="115" t="s">
        <v>259</v>
      </c>
      <c r="C186" s="114" t="s">
        <v>301</v>
      </c>
      <c r="D186" s="113">
        <v>2438500</v>
      </c>
      <c r="E186" s="112">
        <v>1041360.06</v>
      </c>
      <c r="F186" s="111">
        <f t="shared" si="2"/>
        <v>1397139.94</v>
      </c>
    </row>
    <row r="187" spans="1:6" ht="45">
      <c r="A187" s="116" t="s">
        <v>300</v>
      </c>
      <c r="B187" s="115" t="s">
        <v>259</v>
      </c>
      <c r="C187" s="114" t="s">
        <v>299</v>
      </c>
      <c r="D187" s="113">
        <v>2438500</v>
      </c>
      <c r="E187" s="112">
        <v>1041360.06</v>
      </c>
      <c r="F187" s="111">
        <f t="shared" si="2"/>
        <v>1397139.94</v>
      </c>
    </row>
    <row r="188" spans="1:6">
      <c r="A188" s="122" t="s">
        <v>298</v>
      </c>
      <c r="B188" s="121" t="s">
        <v>259</v>
      </c>
      <c r="C188" s="120" t="s">
        <v>297</v>
      </c>
      <c r="D188" s="119">
        <v>90000</v>
      </c>
      <c r="E188" s="118">
        <v>45000</v>
      </c>
      <c r="F188" s="117">
        <f t="shared" si="2"/>
        <v>45000</v>
      </c>
    </row>
    <row r="189" spans="1:6">
      <c r="A189" s="122" t="s">
        <v>127</v>
      </c>
      <c r="B189" s="121" t="s">
        <v>259</v>
      </c>
      <c r="C189" s="120" t="s">
        <v>296</v>
      </c>
      <c r="D189" s="119">
        <v>90000</v>
      </c>
      <c r="E189" s="118">
        <v>45000</v>
      </c>
      <c r="F189" s="117">
        <f t="shared" si="2"/>
        <v>45000</v>
      </c>
    </row>
    <row r="190" spans="1:6" ht="22.5">
      <c r="A190" s="116" t="s">
        <v>295</v>
      </c>
      <c r="B190" s="115" t="s">
        <v>259</v>
      </c>
      <c r="C190" s="114" t="s">
        <v>294</v>
      </c>
      <c r="D190" s="113">
        <v>90000</v>
      </c>
      <c r="E190" s="112">
        <v>45000</v>
      </c>
      <c r="F190" s="111">
        <f t="shared" si="2"/>
        <v>45000</v>
      </c>
    </row>
    <row r="191" spans="1:6" ht="56.25">
      <c r="A191" s="116" t="s">
        <v>84</v>
      </c>
      <c r="B191" s="115" t="s">
        <v>259</v>
      </c>
      <c r="C191" s="114" t="s">
        <v>293</v>
      </c>
      <c r="D191" s="113">
        <v>90000</v>
      </c>
      <c r="E191" s="112">
        <v>45000</v>
      </c>
      <c r="F191" s="111">
        <f t="shared" si="2"/>
        <v>45000</v>
      </c>
    </row>
    <row r="192" spans="1:6" ht="112.5">
      <c r="A192" s="123" t="s">
        <v>292</v>
      </c>
      <c r="B192" s="115" t="s">
        <v>259</v>
      </c>
      <c r="C192" s="114" t="s">
        <v>291</v>
      </c>
      <c r="D192" s="113">
        <v>90000</v>
      </c>
      <c r="E192" s="112">
        <v>45000</v>
      </c>
      <c r="F192" s="111">
        <f t="shared" si="2"/>
        <v>45000</v>
      </c>
    </row>
    <row r="193" spans="1:6">
      <c r="A193" s="116" t="s">
        <v>71</v>
      </c>
      <c r="B193" s="115" t="s">
        <v>259</v>
      </c>
      <c r="C193" s="114" t="s">
        <v>290</v>
      </c>
      <c r="D193" s="113">
        <v>90000</v>
      </c>
      <c r="E193" s="112">
        <v>45000</v>
      </c>
      <c r="F193" s="111">
        <f t="shared" si="2"/>
        <v>45000</v>
      </c>
    </row>
    <row r="194" spans="1:6">
      <c r="A194" s="116" t="s">
        <v>148</v>
      </c>
      <c r="B194" s="115" t="s">
        <v>259</v>
      </c>
      <c r="C194" s="114" t="s">
        <v>289</v>
      </c>
      <c r="D194" s="113">
        <v>90000</v>
      </c>
      <c r="E194" s="112">
        <v>45000</v>
      </c>
      <c r="F194" s="111">
        <f t="shared" si="2"/>
        <v>45000</v>
      </c>
    </row>
    <row r="195" spans="1:6">
      <c r="A195" s="116" t="s">
        <v>128</v>
      </c>
      <c r="B195" s="115" t="s">
        <v>259</v>
      </c>
      <c r="C195" s="114" t="s">
        <v>288</v>
      </c>
      <c r="D195" s="113">
        <v>90000</v>
      </c>
      <c r="E195" s="112">
        <v>45000</v>
      </c>
      <c r="F195" s="111">
        <f t="shared" si="2"/>
        <v>45000</v>
      </c>
    </row>
    <row r="196" spans="1:6">
      <c r="A196" s="122" t="s">
        <v>287</v>
      </c>
      <c r="B196" s="121" t="s">
        <v>259</v>
      </c>
      <c r="C196" s="120" t="s">
        <v>286</v>
      </c>
      <c r="D196" s="119">
        <v>10000</v>
      </c>
      <c r="E196" s="118" t="s">
        <v>51</v>
      </c>
      <c r="F196" s="117">
        <f t="shared" si="2"/>
        <v>10000</v>
      </c>
    </row>
    <row r="197" spans="1:6">
      <c r="A197" s="122" t="s">
        <v>62</v>
      </c>
      <c r="B197" s="121" t="s">
        <v>259</v>
      </c>
      <c r="C197" s="120" t="s">
        <v>285</v>
      </c>
      <c r="D197" s="119">
        <v>10000</v>
      </c>
      <c r="E197" s="118" t="s">
        <v>51</v>
      </c>
      <c r="F197" s="117">
        <f t="shared" si="2"/>
        <v>10000</v>
      </c>
    </row>
    <row r="198" spans="1:6" ht="22.5">
      <c r="A198" s="116" t="s">
        <v>85</v>
      </c>
      <c r="B198" s="115" t="s">
        <v>259</v>
      </c>
      <c r="C198" s="114" t="s">
        <v>284</v>
      </c>
      <c r="D198" s="113">
        <v>10000</v>
      </c>
      <c r="E198" s="112" t="s">
        <v>51</v>
      </c>
      <c r="F198" s="111">
        <f t="shared" si="2"/>
        <v>10000</v>
      </c>
    </row>
    <row r="199" spans="1:6" ht="22.5">
      <c r="A199" s="116" t="s">
        <v>283</v>
      </c>
      <c r="B199" s="115" t="s">
        <v>259</v>
      </c>
      <c r="C199" s="114" t="s">
        <v>282</v>
      </c>
      <c r="D199" s="113">
        <v>5000</v>
      </c>
      <c r="E199" s="112" t="s">
        <v>51</v>
      </c>
      <c r="F199" s="111">
        <f t="shared" si="2"/>
        <v>5000</v>
      </c>
    </row>
    <row r="200" spans="1:6" ht="67.5">
      <c r="A200" s="123" t="s">
        <v>281</v>
      </c>
      <c r="B200" s="115" t="s">
        <v>259</v>
      </c>
      <c r="C200" s="114" t="s">
        <v>280</v>
      </c>
      <c r="D200" s="113">
        <v>5000</v>
      </c>
      <c r="E200" s="112" t="s">
        <v>51</v>
      </c>
      <c r="F200" s="111">
        <f t="shared" si="2"/>
        <v>5000</v>
      </c>
    </row>
    <row r="201" spans="1:6" ht="22.5">
      <c r="A201" s="116" t="s">
        <v>147</v>
      </c>
      <c r="B201" s="115" t="s">
        <v>259</v>
      </c>
      <c r="C201" s="114" t="s">
        <v>279</v>
      </c>
      <c r="D201" s="113">
        <v>5000</v>
      </c>
      <c r="E201" s="112" t="s">
        <v>51</v>
      </c>
      <c r="F201" s="111">
        <f t="shared" si="2"/>
        <v>5000</v>
      </c>
    </row>
    <row r="202" spans="1:6" ht="22.5">
      <c r="A202" s="116" t="s">
        <v>146</v>
      </c>
      <c r="B202" s="115" t="s">
        <v>259</v>
      </c>
      <c r="C202" s="114" t="s">
        <v>278</v>
      </c>
      <c r="D202" s="113">
        <v>5000</v>
      </c>
      <c r="E202" s="112" t="s">
        <v>51</v>
      </c>
      <c r="F202" s="111">
        <f t="shared" si="2"/>
        <v>5000</v>
      </c>
    </row>
    <row r="203" spans="1:6">
      <c r="A203" s="116" t="s">
        <v>207</v>
      </c>
      <c r="B203" s="115" t="s">
        <v>259</v>
      </c>
      <c r="C203" s="114" t="s">
        <v>277</v>
      </c>
      <c r="D203" s="113">
        <v>5000</v>
      </c>
      <c r="E203" s="112" t="s">
        <v>51</v>
      </c>
      <c r="F203" s="111">
        <f t="shared" si="2"/>
        <v>5000</v>
      </c>
    </row>
    <row r="204" spans="1:6" ht="22.5">
      <c r="A204" s="116" t="s">
        <v>276</v>
      </c>
      <c r="B204" s="115" t="s">
        <v>259</v>
      </c>
      <c r="C204" s="114" t="s">
        <v>275</v>
      </c>
      <c r="D204" s="113">
        <v>5000</v>
      </c>
      <c r="E204" s="112" t="s">
        <v>51</v>
      </c>
      <c r="F204" s="111">
        <f t="shared" si="2"/>
        <v>5000</v>
      </c>
    </row>
    <row r="205" spans="1:6" ht="67.5">
      <c r="A205" s="116" t="s">
        <v>274</v>
      </c>
      <c r="B205" s="115" t="s">
        <v>259</v>
      </c>
      <c r="C205" s="114" t="s">
        <v>273</v>
      </c>
      <c r="D205" s="113">
        <v>5000</v>
      </c>
      <c r="E205" s="112" t="s">
        <v>51</v>
      </c>
      <c r="F205" s="111">
        <f t="shared" si="2"/>
        <v>5000</v>
      </c>
    </row>
    <row r="206" spans="1:6" ht="22.5">
      <c r="A206" s="116" t="s">
        <v>147</v>
      </c>
      <c r="B206" s="115" t="s">
        <v>259</v>
      </c>
      <c r="C206" s="114" t="s">
        <v>272</v>
      </c>
      <c r="D206" s="113">
        <v>5000</v>
      </c>
      <c r="E206" s="112" t="s">
        <v>51</v>
      </c>
      <c r="F206" s="111">
        <f t="shared" si="2"/>
        <v>5000</v>
      </c>
    </row>
    <row r="207" spans="1:6" ht="22.5">
      <c r="A207" s="116" t="s">
        <v>146</v>
      </c>
      <c r="B207" s="115" t="s">
        <v>259</v>
      </c>
      <c r="C207" s="114" t="s">
        <v>271</v>
      </c>
      <c r="D207" s="113">
        <v>5000</v>
      </c>
      <c r="E207" s="112" t="s">
        <v>51</v>
      </c>
      <c r="F207" s="111">
        <f t="shared" ref="F207:F215" si="3">IF(OR(D207="-",IF(E207="-",0,E207)&gt;=IF(D207="-",0,D207)),"-",IF(D207="-",0,D207)-IF(E207="-",0,E207))</f>
        <v>5000</v>
      </c>
    </row>
    <row r="208" spans="1:6">
      <c r="A208" s="116" t="s">
        <v>207</v>
      </c>
      <c r="B208" s="115" t="s">
        <v>259</v>
      </c>
      <c r="C208" s="114" t="s">
        <v>270</v>
      </c>
      <c r="D208" s="113">
        <v>5000</v>
      </c>
      <c r="E208" s="112" t="s">
        <v>51</v>
      </c>
      <c r="F208" s="111">
        <f t="shared" si="3"/>
        <v>5000</v>
      </c>
    </row>
    <row r="209" spans="1:6" ht="22.5">
      <c r="A209" s="122" t="s">
        <v>269</v>
      </c>
      <c r="B209" s="121" t="s">
        <v>259</v>
      </c>
      <c r="C209" s="120" t="s">
        <v>268</v>
      </c>
      <c r="D209" s="119">
        <v>1000</v>
      </c>
      <c r="E209" s="118">
        <v>244.6</v>
      </c>
      <c r="F209" s="117">
        <f t="shared" si="3"/>
        <v>755.4</v>
      </c>
    </row>
    <row r="210" spans="1:6" ht="22.5">
      <c r="A210" s="122" t="s">
        <v>161</v>
      </c>
      <c r="B210" s="121" t="s">
        <v>259</v>
      </c>
      <c r="C210" s="120" t="s">
        <v>267</v>
      </c>
      <c r="D210" s="119">
        <v>1000</v>
      </c>
      <c r="E210" s="118">
        <v>244.6</v>
      </c>
      <c r="F210" s="117">
        <f t="shared" si="3"/>
        <v>755.4</v>
      </c>
    </row>
    <row r="211" spans="1:6" ht="22.5">
      <c r="A211" s="116" t="s">
        <v>223</v>
      </c>
      <c r="B211" s="115" t="s">
        <v>259</v>
      </c>
      <c r="C211" s="114" t="s">
        <v>266</v>
      </c>
      <c r="D211" s="113">
        <v>1000</v>
      </c>
      <c r="E211" s="112">
        <v>244.6</v>
      </c>
      <c r="F211" s="111">
        <f t="shared" si="3"/>
        <v>755.4</v>
      </c>
    </row>
    <row r="212" spans="1:6" ht="22.5">
      <c r="A212" s="116" t="s">
        <v>265</v>
      </c>
      <c r="B212" s="115" t="s">
        <v>259</v>
      </c>
      <c r="C212" s="114" t="s">
        <v>264</v>
      </c>
      <c r="D212" s="113">
        <v>1000</v>
      </c>
      <c r="E212" s="112">
        <v>244.6</v>
      </c>
      <c r="F212" s="111">
        <f t="shared" si="3"/>
        <v>755.4</v>
      </c>
    </row>
    <row r="213" spans="1:6" ht="56.25">
      <c r="A213" s="116" t="s">
        <v>263</v>
      </c>
      <c r="B213" s="115" t="s">
        <v>259</v>
      </c>
      <c r="C213" s="114" t="s">
        <v>262</v>
      </c>
      <c r="D213" s="113">
        <v>1000</v>
      </c>
      <c r="E213" s="112">
        <v>244.6</v>
      </c>
      <c r="F213" s="111">
        <f t="shared" si="3"/>
        <v>755.4</v>
      </c>
    </row>
    <row r="214" spans="1:6">
      <c r="A214" s="116" t="s">
        <v>174</v>
      </c>
      <c r="B214" s="115" t="s">
        <v>259</v>
      </c>
      <c r="C214" s="114" t="s">
        <v>261</v>
      </c>
      <c r="D214" s="113">
        <v>1000</v>
      </c>
      <c r="E214" s="112">
        <v>244.6</v>
      </c>
      <c r="F214" s="111">
        <f t="shared" si="3"/>
        <v>755.4</v>
      </c>
    </row>
    <row r="215" spans="1:6" ht="13.5" thickBot="1">
      <c r="A215" s="116" t="s">
        <v>260</v>
      </c>
      <c r="B215" s="115" t="s">
        <v>259</v>
      </c>
      <c r="C215" s="114" t="s">
        <v>258</v>
      </c>
      <c r="D215" s="113">
        <v>1000</v>
      </c>
      <c r="E215" s="112">
        <v>244.6</v>
      </c>
      <c r="F215" s="111">
        <f t="shared" si="3"/>
        <v>755.4</v>
      </c>
    </row>
    <row r="216" spans="1:6" ht="9" customHeight="1" thickBot="1">
      <c r="A216" s="110"/>
      <c r="B216" s="107"/>
      <c r="C216" s="109"/>
      <c r="D216" s="108"/>
      <c r="E216" s="107"/>
      <c r="F216" s="107"/>
    </row>
    <row r="217" spans="1:6" ht="13.5" customHeight="1" thickBot="1">
      <c r="A217" s="106" t="s">
        <v>13</v>
      </c>
      <c r="B217" s="105" t="s">
        <v>257</v>
      </c>
      <c r="C217" s="104" t="s">
        <v>256</v>
      </c>
      <c r="D217" s="103">
        <v>44500</v>
      </c>
      <c r="E217" s="103">
        <v>-516516.61</v>
      </c>
      <c r="F217" s="102" t="s">
        <v>255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topLeftCell="A15" zoomScaleSheetLayoutView="100" workbookViewId="0">
      <selection activeCell="D17" sqref="D17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0" t="s">
        <v>65</v>
      </c>
      <c r="B1" s="170"/>
      <c r="C1" s="170"/>
      <c r="D1" s="170"/>
      <c r="E1" s="170"/>
      <c r="F1" s="170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78"/>
      <c r="B3" s="79" t="s">
        <v>7</v>
      </c>
      <c r="C3" s="80" t="s">
        <v>27</v>
      </c>
      <c r="D3" s="81" t="s">
        <v>23</v>
      </c>
      <c r="E3" s="80"/>
      <c r="F3" s="79" t="s">
        <v>15</v>
      </c>
    </row>
    <row r="4" spans="1:6" ht="12">
      <c r="A4" s="82" t="s">
        <v>4</v>
      </c>
      <c r="B4" s="83" t="s">
        <v>8</v>
      </c>
      <c r="C4" s="82" t="s">
        <v>6</v>
      </c>
      <c r="D4" s="84" t="s">
        <v>22</v>
      </c>
      <c r="E4" s="84" t="s">
        <v>16</v>
      </c>
      <c r="F4" s="84" t="s">
        <v>2</v>
      </c>
    </row>
    <row r="5" spans="1:6" ht="12">
      <c r="A5" s="85"/>
      <c r="B5" s="83" t="s">
        <v>9</v>
      </c>
      <c r="C5" s="90" t="s">
        <v>24</v>
      </c>
      <c r="D5" s="84" t="s">
        <v>2</v>
      </c>
      <c r="E5" s="82"/>
      <c r="F5" s="83"/>
    </row>
    <row r="6" spans="1:6" ht="10.5" customHeight="1">
      <c r="A6" s="82"/>
      <c r="B6" s="83"/>
      <c r="C6" s="82" t="s">
        <v>25</v>
      </c>
      <c r="D6" s="84"/>
      <c r="E6" s="84"/>
      <c r="F6" s="84"/>
    </row>
    <row r="7" spans="1:6" ht="10.5" customHeight="1">
      <c r="A7" s="82"/>
      <c r="B7" s="83"/>
      <c r="C7" s="90" t="s">
        <v>26</v>
      </c>
      <c r="D7" s="84"/>
      <c r="E7" s="84"/>
      <c r="F7" s="84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17</v>
      </c>
      <c r="F8" s="14" t="s">
        <v>18</v>
      </c>
    </row>
    <row r="9" spans="1:6" ht="46.5" customHeight="1">
      <c r="A9" s="91" t="s">
        <v>208</v>
      </c>
      <c r="B9" s="40" t="s">
        <v>10</v>
      </c>
      <c r="C9" s="64" t="s">
        <v>20</v>
      </c>
      <c r="D9" s="65">
        <f>D12+D18</f>
        <v>-44500</v>
      </c>
      <c r="E9" s="65">
        <f>E17</f>
        <v>516516.6099999994</v>
      </c>
      <c r="F9" s="66">
        <f>D9-E9</f>
        <v>-561016.6099999994</v>
      </c>
    </row>
    <row r="10" spans="1:6" ht="63" customHeight="1">
      <c r="A10" s="92" t="s">
        <v>209</v>
      </c>
      <c r="B10" s="41" t="s">
        <v>11</v>
      </c>
      <c r="C10" s="67" t="s">
        <v>20</v>
      </c>
      <c r="D10" s="68">
        <f>D11</f>
        <v>-992000</v>
      </c>
      <c r="E10" s="68" t="str">
        <f>E11</f>
        <v>-</v>
      </c>
      <c r="F10" s="67" t="s">
        <v>51</v>
      </c>
    </row>
    <row r="11" spans="1:6" ht="49.5" customHeight="1">
      <c r="A11" s="91" t="s">
        <v>239</v>
      </c>
      <c r="B11" s="42" t="s">
        <v>11</v>
      </c>
      <c r="C11" s="98" t="s">
        <v>240</v>
      </c>
      <c r="D11" s="69">
        <f>D12</f>
        <v>-992000</v>
      </c>
      <c r="E11" s="69" t="s">
        <v>51</v>
      </c>
      <c r="F11" s="68"/>
    </row>
    <row r="12" spans="1:6" ht="61.5" customHeight="1">
      <c r="A12" s="91" t="s">
        <v>241</v>
      </c>
      <c r="B12" s="42" t="s">
        <v>11</v>
      </c>
      <c r="C12" s="98" t="s">
        <v>242</v>
      </c>
      <c r="D12" s="69">
        <f>D13+D15</f>
        <v>-992000</v>
      </c>
      <c r="E12" s="69" t="s">
        <v>51</v>
      </c>
      <c r="F12" s="67"/>
    </row>
    <row r="13" spans="1:6" ht="61.5" hidden="1" customHeight="1">
      <c r="A13" s="99" t="s">
        <v>243</v>
      </c>
      <c r="B13" s="42" t="s">
        <v>11</v>
      </c>
      <c r="C13" s="98" t="s">
        <v>244</v>
      </c>
      <c r="D13" s="70">
        <f>D14</f>
        <v>0</v>
      </c>
      <c r="E13" s="70">
        <f>E14</f>
        <v>0</v>
      </c>
      <c r="F13" s="100"/>
    </row>
    <row r="14" spans="1:6" ht="74.25" hidden="1" customHeight="1">
      <c r="A14" s="99" t="s">
        <v>245</v>
      </c>
      <c r="B14" s="42" t="s">
        <v>11</v>
      </c>
      <c r="C14" s="98" t="s">
        <v>246</v>
      </c>
      <c r="D14" s="70">
        <v>0</v>
      </c>
      <c r="E14" s="70">
        <v>0</v>
      </c>
      <c r="F14" s="100"/>
    </row>
    <row r="15" spans="1:6" ht="78" customHeight="1">
      <c r="A15" s="99" t="s">
        <v>247</v>
      </c>
      <c r="B15" s="42" t="s">
        <v>11</v>
      </c>
      <c r="C15" s="98" t="s">
        <v>248</v>
      </c>
      <c r="D15" s="70">
        <f>D16</f>
        <v>-992000</v>
      </c>
      <c r="E15" s="70">
        <f>E16</f>
        <v>0</v>
      </c>
      <c r="F15" s="100"/>
    </row>
    <row r="16" spans="1:6" ht="93.75" customHeight="1">
      <c r="A16" s="99" t="s">
        <v>249</v>
      </c>
      <c r="B16" s="42" t="s">
        <v>11</v>
      </c>
      <c r="C16" s="98" t="s">
        <v>250</v>
      </c>
      <c r="D16" s="70">
        <v>-992000</v>
      </c>
      <c r="E16" s="70">
        <v>0</v>
      </c>
      <c r="F16" s="100"/>
    </row>
    <row r="17" spans="1:6" ht="27" customHeight="1">
      <c r="A17" s="91" t="s">
        <v>167</v>
      </c>
      <c r="B17" s="42" t="s">
        <v>162</v>
      </c>
      <c r="C17" s="71" t="s">
        <v>197</v>
      </c>
      <c r="D17" s="70">
        <f>D18</f>
        <v>947500</v>
      </c>
      <c r="E17" s="70">
        <f>E18</f>
        <v>516516.6099999994</v>
      </c>
      <c r="F17" s="100"/>
    </row>
    <row r="18" spans="1:6" ht="46.5" customHeight="1">
      <c r="A18" s="91" t="s">
        <v>210</v>
      </c>
      <c r="B18" s="42">
        <v>700</v>
      </c>
      <c r="C18" s="71" t="s">
        <v>206</v>
      </c>
      <c r="D18" s="69">
        <f>D19+D23</f>
        <v>947500</v>
      </c>
      <c r="E18" s="69">
        <f>E19+E23</f>
        <v>516516.6099999994</v>
      </c>
      <c r="F18" s="67" t="s">
        <v>12</v>
      </c>
    </row>
    <row r="19" spans="1:6" ht="33" customHeight="1">
      <c r="A19" s="91" t="s">
        <v>47</v>
      </c>
      <c r="B19" s="42">
        <v>710</v>
      </c>
      <c r="C19" s="71" t="s">
        <v>205</v>
      </c>
      <c r="D19" s="72">
        <f t="shared" ref="D19:E21" si="0">D20</f>
        <v>-10631500</v>
      </c>
      <c r="E19" s="69">
        <f>E20</f>
        <v>-5622190.6600000001</v>
      </c>
      <c r="F19" s="67" t="s">
        <v>12</v>
      </c>
    </row>
    <row r="20" spans="1:6" ht="33" customHeight="1">
      <c r="A20" s="91" t="s">
        <v>48</v>
      </c>
      <c r="B20" s="42">
        <v>710</v>
      </c>
      <c r="C20" s="71" t="s">
        <v>204</v>
      </c>
      <c r="D20" s="72">
        <f t="shared" si="0"/>
        <v>-10631500</v>
      </c>
      <c r="E20" s="69">
        <f t="shared" si="0"/>
        <v>-5622190.6600000001</v>
      </c>
      <c r="F20" s="67" t="s">
        <v>12</v>
      </c>
    </row>
    <row r="21" spans="1:6" ht="30.75" customHeight="1">
      <c r="A21" s="91" t="s">
        <v>110</v>
      </c>
      <c r="B21" s="42">
        <v>710</v>
      </c>
      <c r="C21" s="71" t="s">
        <v>203</v>
      </c>
      <c r="D21" s="72">
        <f t="shared" si="0"/>
        <v>-10631500</v>
      </c>
      <c r="E21" s="69">
        <f t="shared" si="0"/>
        <v>-5622190.6600000001</v>
      </c>
      <c r="F21" s="67" t="s">
        <v>12</v>
      </c>
    </row>
    <row r="22" spans="1:6" ht="43.5" customHeight="1">
      <c r="A22" s="91" t="s">
        <v>156</v>
      </c>
      <c r="B22" s="42">
        <v>710</v>
      </c>
      <c r="C22" s="71" t="s">
        <v>202</v>
      </c>
      <c r="D22" s="72">
        <v>-10631500</v>
      </c>
      <c r="E22" s="73">
        <v>-5622190.6600000001</v>
      </c>
      <c r="F22" s="67" t="s">
        <v>12</v>
      </c>
    </row>
    <row r="23" spans="1:6" ht="33.75" customHeight="1">
      <c r="A23" s="91" t="s">
        <v>49</v>
      </c>
      <c r="B23" s="42">
        <v>720</v>
      </c>
      <c r="C23" s="71" t="s">
        <v>201</v>
      </c>
      <c r="D23" s="72">
        <f t="shared" ref="D23:E25" si="1">D24</f>
        <v>11579000</v>
      </c>
      <c r="E23" s="69">
        <f t="shared" si="1"/>
        <v>6138707.2699999996</v>
      </c>
      <c r="F23" s="67" t="s">
        <v>12</v>
      </c>
    </row>
    <row r="24" spans="1:6" ht="36.75" customHeight="1">
      <c r="A24" s="91" t="s">
        <v>50</v>
      </c>
      <c r="B24" s="42">
        <v>720</v>
      </c>
      <c r="C24" s="71" t="s">
        <v>200</v>
      </c>
      <c r="D24" s="72">
        <f t="shared" si="1"/>
        <v>11579000</v>
      </c>
      <c r="E24" s="69">
        <f t="shared" si="1"/>
        <v>6138707.2699999996</v>
      </c>
      <c r="F24" s="67" t="s">
        <v>12</v>
      </c>
    </row>
    <row r="25" spans="1:6" ht="44.25" customHeight="1">
      <c r="A25" s="91" t="s">
        <v>111</v>
      </c>
      <c r="B25" s="42">
        <v>720</v>
      </c>
      <c r="C25" s="71" t="s">
        <v>199</v>
      </c>
      <c r="D25" s="72">
        <f t="shared" si="1"/>
        <v>11579000</v>
      </c>
      <c r="E25" s="69">
        <f t="shared" si="1"/>
        <v>6138707.2699999996</v>
      </c>
      <c r="F25" s="67" t="s">
        <v>12</v>
      </c>
    </row>
    <row r="26" spans="1:6" ht="59.25" customHeight="1" thickBot="1">
      <c r="A26" s="91" t="s">
        <v>157</v>
      </c>
      <c r="B26" s="43">
        <v>720</v>
      </c>
      <c r="C26" s="74" t="s">
        <v>198</v>
      </c>
      <c r="D26" s="75">
        <v>11579000</v>
      </c>
      <c r="E26" s="76">
        <v>6138707.2699999996</v>
      </c>
      <c r="F26" s="77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93" t="s">
        <v>144</v>
      </c>
      <c r="B29" s="94"/>
      <c r="C29" s="86"/>
      <c r="D29" s="22"/>
      <c r="E29" s="22"/>
      <c r="F29" s="22"/>
    </row>
    <row r="30" spans="1:6" ht="9" customHeight="1">
      <c r="A30" s="87" t="s">
        <v>114</v>
      </c>
      <c r="B30" s="94"/>
      <c r="C30" s="86"/>
      <c r="D30" s="22"/>
      <c r="E30" s="22"/>
      <c r="F30" s="22"/>
    </row>
    <row r="31" spans="1:6" ht="11.25" customHeight="1">
      <c r="A31" s="93" t="s">
        <v>145</v>
      </c>
      <c r="B31" s="94"/>
      <c r="C31" s="86"/>
      <c r="D31" s="22"/>
      <c r="E31" s="22"/>
      <c r="F31" s="22"/>
    </row>
    <row r="32" spans="1:6" ht="10.5" customHeight="1">
      <c r="A32" s="87" t="s">
        <v>120</v>
      </c>
      <c r="B32" s="94"/>
      <c r="C32" s="86"/>
      <c r="D32" s="22"/>
      <c r="E32" s="22"/>
      <c r="F32" s="22"/>
    </row>
    <row r="33" spans="1:6" ht="11.25" customHeight="1">
      <c r="A33" s="87" t="s">
        <v>160</v>
      </c>
      <c r="B33" s="94"/>
      <c r="C33" s="86"/>
      <c r="D33" s="22"/>
      <c r="E33" s="22"/>
      <c r="F33" s="22"/>
    </row>
    <row r="34" spans="1:6" ht="8.25" customHeight="1">
      <c r="A34" s="87" t="s">
        <v>114</v>
      </c>
      <c r="B34" s="94"/>
      <c r="C34" s="86"/>
      <c r="D34" s="22"/>
      <c r="E34" s="22"/>
      <c r="F34" s="22"/>
    </row>
    <row r="35" spans="1:6" ht="6.75" customHeight="1">
      <c r="A35" s="87"/>
      <c r="B35" s="94"/>
      <c r="C35" s="86"/>
      <c r="D35" s="22"/>
      <c r="E35" s="22"/>
      <c r="F35" s="22"/>
    </row>
    <row r="36" spans="1:6" ht="15" customHeight="1">
      <c r="A36" s="87" t="s">
        <v>121</v>
      </c>
      <c r="B36" s="94"/>
      <c r="C36" s="86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7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2019-02-05T13:02:08Z</cp:lastPrinted>
  <dcterms:created xsi:type="dcterms:W3CDTF">1999-06-18T11:49:53Z</dcterms:created>
  <dcterms:modified xsi:type="dcterms:W3CDTF">2019-07-08T05:37:53Z</dcterms:modified>
</cp:coreProperties>
</file>