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fileSharing readOnlyRecommended="1"/>
  <workbookPr defaultThemeVersion="124226"/>
  <bookViews>
    <workbookView xWindow="0" yWindow="105" windowWidth="11805" windowHeight="6405" firstSheet="1" activeTab="2"/>
  </bookViews>
  <sheets>
    <sheet name="Лист17" sheetId="1" r:id="rId1"/>
    <sheet name="Лист1" sheetId="3" r:id="rId2"/>
    <sheet name="Лист2" sheetId="4" r:id="rId3"/>
  </sheets>
  <definedNames>
    <definedName name="_xlnm.Print_Area" localSheetId="1">Лист1!$A$1:$F$101</definedName>
  </definedNames>
  <calcPr calcId="145621"/>
</workbook>
</file>

<file path=xl/calcChain.xml><?xml version="1.0" encoding="utf-8"?>
<calcChain xmlns="http://schemas.openxmlformats.org/spreadsheetml/2006/main">
  <c r="E289" i="4" l="1"/>
  <c r="D289" i="4"/>
  <c r="E67" i="3"/>
  <c r="E66" i="3" s="1"/>
  <c r="D67" i="3"/>
  <c r="D66" i="3" s="1"/>
  <c r="D52" i="3"/>
  <c r="D51" i="3" s="1"/>
  <c r="D50" i="3" s="1"/>
  <c r="F288" i="4"/>
  <c r="F22" i="4"/>
  <c r="F38" i="4"/>
  <c r="F65" i="4"/>
  <c r="F76" i="4"/>
  <c r="F88" i="4"/>
  <c r="F92" i="4"/>
  <c r="F98" i="4"/>
  <c r="F104" i="4"/>
  <c r="F128" i="4"/>
  <c r="F150" i="4"/>
  <c r="F158" i="4"/>
  <c r="F224" i="4"/>
  <c r="F242" i="4"/>
  <c r="F275" i="4"/>
  <c r="F283" i="4"/>
  <c r="F9" i="4"/>
  <c r="F19" i="4"/>
  <c r="F21" i="4"/>
  <c r="F23" i="4"/>
  <c r="F31" i="4"/>
  <c r="F39" i="4"/>
  <c r="F41" i="4"/>
  <c r="F43" i="4"/>
  <c r="F45" i="4"/>
  <c r="F53" i="4"/>
  <c r="F59" i="4"/>
  <c r="F71" i="4"/>
  <c r="F75" i="4"/>
  <c r="F83" i="4"/>
  <c r="F105" i="4"/>
  <c r="F107" i="4"/>
  <c r="F109" i="4"/>
  <c r="F111" i="4"/>
  <c r="F113" i="4"/>
  <c r="F115" i="4"/>
  <c r="F119" i="4"/>
  <c r="F129" i="4"/>
  <c r="F135" i="4"/>
  <c r="F137" i="4"/>
  <c r="F145" i="4"/>
  <c r="F153" i="4"/>
  <c r="F159" i="4"/>
  <c r="F161" i="4"/>
  <c r="F163" i="4"/>
  <c r="F165" i="4"/>
  <c r="F167" i="4"/>
  <c r="F169" i="4"/>
  <c r="F177" i="4"/>
  <c r="F181" i="4"/>
  <c r="F185" i="4"/>
  <c r="F187" i="4"/>
  <c r="F189" i="4"/>
  <c r="F191" i="4"/>
  <c r="F197" i="4"/>
  <c r="F205" i="4"/>
  <c r="F209" i="4"/>
  <c r="F215" i="4"/>
  <c r="F217" i="4"/>
  <c r="F219" i="4"/>
  <c r="F231" i="4"/>
  <c r="F235" i="4"/>
  <c r="F239" i="4"/>
  <c r="F243" i="4"/>
  <c r="F255" i="4"/>
  <c r="F260" i="4"/>
  <c r="F268" i="4"/>
  <c r="E15" i="4"/>
  <c r="E14" i="4" s="1"/>
  <c r="E13" i="4" s="1"/>
  <c r="E18" i="4"/>
  <c r="E17" i="4" s="1"/>
  <c r="E37" i="4"/>
  <c r="E36" i="4" s="1"/>
  <c r="E50" i="4"/>
  <c r="E49" i="4" s="1"/>
  <c r="E48" i="4" s="1"/>
  <c r="E47" i="4" s="1"/>
  <c r="E46" i="4" s="1"/>
  <c r="E52" i="4"/>
  <c r="E51" i="4" s="1"/>
  <c r="E58" i="4"/>
  <c r="E57" i="4" s="1"/>
  <c r="E56" i="4" s="1"/>
  <c r="E55" i="4" s="1"/>
  <c r="E54" i="4" s="1"/>
  <c r="E64" i="4"/>
  <c r="E63" i="4" s="1"/>
  <c r="E62" i="4" s="1"/>
  <c r="E61" i="4" s="1"/>
  <c r="E60" i="4" s="1"/>
  <c r="E70" i="4"/>
  <c r="E69" i="4" s="1"/>
  <c r="E87" i="4"/>
  <c r="E86" i="4" s="1"/>
  <c r="E85" i="4" s="1"/>
  <c r="E91" i="4"/>
  <c r="E90" i="4" s="1"/>
  <c r="E89" i="4" s="1"/>
  <c r="E97" i="4"/>
  <c r="E96" i="4" s="1"/>
  <c r="E95" i="4" s="1"/>
  <c r="E101" i="4"/>
  <c r="E100" i="4" s="1"/>
  <c r="E99" i="4" s="1"/>
  <c r="E103" i="4"/>
  <c r="E102" i="4" s="1"/>
  <c r="E116" i="4"/>
  <c r="E118" i="4"/>
  <c r="E117" i="4" s="1"/>
  <c r="E127" i="4"/>
  <c r="E126" i="4" s="1"/>
  <c r="E131" i="4"/>
  <c r="E130" i="4" s="1"/>
  <c r="E144" i="4"/>
  <c r="E143" i="4" s="1"/>
  <c r="E142" i="4" s="1"/>
  <c r="E141" i="4" s="1"/>
  <c r="E149" i="4"/>
  <c r="E148" i="4" s="1"/>
  <c r="E147" i="4" s="1"/>
  <c r="E176" i="4"/>
  <c r="E175" i="4" s="1"/>
  <c r="E174" i="4" s="1"/>
  <c r="E180" i="4"/>
  <c r="E179" i="4" s="1"/>
  <c r="E178" i="4" s="1"/>
  <c r="E196" i="4"/>
  <c r="E195" i="4" s="1"/>
  <c r="E194" i="4" s="1"/>
  <c r="E193" i="4" s="1"/>
  <c r="E204" i="4"/>
  <c r="E203" i="4" s="1"/>
  <c r="E202" i="4" s="1"/>
  <c r="E208" i="4"/>
  <c r="E207" i="4" s="1"/>
  <c r="E206" i="4" s="1"/>
  <c r="E223" i="4"/>
  <c r="E222" i="4" s="1"/>
  <c r="E221" i="4" s="1"/>
  <c r="E213" i="4" s="1"/>
  <c r="E241" i="4"/>
  <c r="E240" i="4" s="1"/>
  <c r="E254" i="4"/>
  <c r="E253" i="4" s="1"/>
  <c r="E252" i="4" s="1"/>
  <c r="E259" i="4"/>
  <c r="E258" i="4" s="1"/>
  <c r="E257" i="4" s="1"/>
  <c r="E267" i="4"/>
  <c r="E266" i="4" s="1"/>
  <c r="E265" i="4" s="1"/>
  <c r="E264" i="4" s="1"/>
  <c r="E263" i="4" s="1"/>
  <c r="E262" i="4" s="1"/>
  <c r="E274" i="4"/>
  <c r="E273" i="4" s="1"/>
  <c r="E272" i="4" s="1"/>
  <c r="E271" i="4" s="1"/>
  <c r="E270" i="4" s="1"/>
  <c r="D18" i="4"/>
  <c r="D17" i="4" s="1"/>
  <c r="D37" i="4"/>
  <c r="D52" i="4"/>
  <c r="D51" i="4" s="1"/>
  <c r="D58" i="4"/>
  <c r="D57" i="4" s="1"/>
  <c r="D56" i="4" s="1"/>
  <c r="D55" i="4" s="1"/>
  <c r="D54" i="4" s="1"/>
  <c r="F54" i="4" s="1"/>
  <c r="D64" i="4"/>
  <c r="D63" i="4" s="1"/>
  <c r="D62" i="4" s="1"/>
  <c r="D61" i="4" s="1"/>
  <c r="D70" i="4"/>
  <c r="F70" i="4" s="1"/>
  <c r="D87" i="4"/>
  <c r="D91" i="4"/>
  <c r="D90" i="4" s="1"/>
  <c r="D97" i="4"/>
  <c r="D103" i="4"/>
  <c r="D102" i="4" s="1"/>
  <c r="D118" i="4"/>
  <c r="D117" i="4" s="1"/>
  <c r="D127" i="4"/>
  <c r="D131" i="4"/>
  <c r="D144" i="4"/>
  <c r="D143" i="4" s="1"/>
  <c r="D149" i="4"/>
  <c r="D180" i="4"/>
  <c r="D179" i="4" s="1"/>
  <c r="D196" i="4"/>
  <c r="D195" i="4" s="1"/>
  <c r="D194" i="4" s="1"/>
  <c r="F194" i="4" s="1"/>
  <c r="D204" i="4"/>
  <c r="D203" i="4" s="1"/>
  <c r="D208" i="4"/>
  <c r="D207" i="4" s="1"/>
  <c r="D223" i="4"/>
  <c r="D222" i="4" s="1"/>
  <c r="D221" i="4" s="1"/>
  <c r="D241" i="4"/>
  <c r="D254" i="4"/>
  <c r="D253" i="4" s="1"/>
  <c r="D259" i="4"/>
  <c r="D267" i="4"/>
  <c r="D274" i="4"/>
  <c r="D287" i="4"/>
  <c r="E94" i="4" l="1"/>
  <c r="F62" i="4"/>
  <c r="F58" i="4"/>
  <c r="F64" i="4"/>
  <c r="F56" i="4"/>
  <c r="F52" i="4"/>
  <c r="F18" i="4"/>
  <c r="E35" i="4"/>
  <c r="F149" i="4"/>
  <c r="F131" i="4"/>
  <c r="F117" i="4"/>
  <c r="F90" i="4"/>
  <c r="D89" i="4"/>
  <c r="F118" i="4"/>
  <c r="F127" i="4"/>
  <c r="F144" i="4"/>
  <c r="F196" i="4"/>
  <c r="F204" i="4"/>
  <c r="E93" i="4"/>
  <c r="E84" i="4"/>
  <c r="F208" i="4"/>
  <c r="F203" i="4"/>
  <c r="F143" i="4"/>
  <c r="F57" i="4"/>
  <c r="F254" i="4"/>
  <c r="F222" i="4"/>
  <c r="F51" i="4"/>
  <c r="F103" i="4"/>
  <c r="F179" i="4"/>
  <c r="D178" i="4"/>
  <c r="F178" i="4" s="1"/>
  <c r="F207" i="4"/>
  <c r="D206" i="4"/>
  <c r="D286" i="4"/>
  <c r="D252" i="4"/>
  <c r="D248" i="4" s="1"/>
  <c r="F253" i="4"/>
  <c r="F97" i="4"/>
  <c r="D96" i="4"/>
  <c r="F87" i="4"/>
  <c r="D86" i="4"/>
  <c r="F37" i="4"/>
  <c r="D36" i="4"/>
  <c r="D35" i="4" s="1"/>
  <c r="E125" i="4"/>
  <c r="E124" i="4" s="1"/>
  <c r="E122" i="4" s="1"/>
  <c r="E121" i="4" s="1"/>
  <c r="E120" i="4" s="1"/>
  <c r="F195" i="4"/>
  <c r="F63" i="4"/>
  <c r="F55" i="4"/>
  <c r="D273" i="4"/>
  <c r="F274" i="4"/>
  <c r="D258" i="4"/>
  <c r="F258" i="4" s="1"/>
  <c r="F259" i="4"/>
  <c r="D240" i="4"/>
  <c r="F240" i="4" s="1"/>
  <c r="F241" i="4"/>
  <c r="D148" i="4"/>
  <c r="D142" i="4"/>
  <c r="F142" i="4" s="1"/>
  <c r="D130" i="4"/>
  <c r="F130" i="4" s="1"/>
  <c r="D126" i="4"/>
  <c r="F126" i="4" s="1"/>
  <c r="F17" i="4"/>
  <c r="F223" i="4"/>
  <c r="F91" i="4"/>
  <c r="D266" i="4"/>
  <c r="F266" i="4" s="1"/>
  <c r="F267" i="4"/>
  <c r="D213" i="4"/>
  <c r="F221" i="4"/>
  <c r="F61" i="4"/>
  <c r="D60" i="4"/>
  <c r="F60" i="4" s="1"/>
  <c r="E16" i="4"/>
  <c r="E12" i="4" s="1"/>
  <c r="E123" i="4"/>
  <c r="E201" i="4"/>
  <c r="E200" i="4" s="1"/>
  <c r="E211" i="4"/>
  <c r="E212" i="4"/>
  <c r="E210" i="4" s="1"/>
  <c r="E251" i="4"/>
  <c r="E250" i="4" s="1"/>
  <c r="E249" i="4" s="1"/>
  <c r="E248" i="4"/>
  <c r="E256" i="4"/>
  <c r="F36" i="4" l="1"/>
  <c r="E11" i="4"/>
  <c r="F35" i="4"/>
  <c r="D85" i="4"/>
  <c r="F85" i="4" s="1"/>
  <c r="F86" i="4"/>
  <c r="D95" i="4"/>
  <c r="F96" i="4"/>
  <c r="D147" i="4"/>
  <c r="F147" i="4" s="1"/>
  <c r="F148" i="4"/>
  <c r="F248" i="4"/>
  <c r="E10" i="4"/>
  <c r="D212" i="4"/>
  <c r="D210" i="4" s="1"/>
  <c r="F210" i="4" s="1"/>
  <c r="F213" i="4"/>
  <c r="D257" i="4"/>
  <c r="D272" i="4"/>
  <c r="F273" i="4"/>
  <c r="E247" i="4"/>
  <c r="D16" i="4"/>
  <c r="D12" i="4" s="1"/>
  <c r="F12" i="4" s="1"/>
  <c r="D125" i="4"/>
  <c r="F125" i="4" s="1"/>
  <c r="D285" i="4"/>
  <c r="F95" i="4" l="1"/>
  <c r="D256" i="4"/>
  <c r="F257" i="4"/>
  <c r="D284" i="4"/>
  <c r="D271" i="4"/>
  <c r="F272" i="4"/>
  <c r="D247" i="4" l="1"/>
  <c r="F247" i="4" s="1"/>
  <c r="F256" i="4"/>
  <c r="D270" i="4"/>
  <c r="F270" i="4" s="1"/>
  <c r="F271" i="4"/>
  <c r="D193" i="4" l="1"/>
  <c r="F193" i="4" s="1"/>
  <c r="E45" i="3"/>
  <c r="D55" i="3"/>
  <c r="D116" i="4" l="1"/>
  <c r="E55" i="3"/>
  <c r="E54" i="3" s="1"/>
  <c r="F49" i="3"/>
  <c r="E52" i="3" l="1"/>
  <c r="D26" i="3"/>
  <c r="F30" i="3"/>
  <c r="E184" i="4"/>
  <c r="E183" i="4" s="1"/>
  <c r="E182" i="4" s="1"/>
  <c r="E173" i="4" s="1"/>
  <c r="E172" i="4" s="1"/>
  <c r="E282" i="4"/>
  <c r="E281" i="4" s="1"/>
  <c r="E287" i="4"/>
  <c r="E157" i="4"/>
  <c r="E156" i="4" s="1"/>
  <c r="E155" i="4" s="1"/>
  <c r="E154" i="4" s="1"/>
  <c r="E280" i="4" l="1"/>
  <c r="E279" i="4" s="1"/>
  <c r="E278" i="4" s="1"/>
  <c r="E286" i="4"/>
  <c r="F287" i="4"/>
  <c r="E171" i="4"/>
  <c r="E170" i="4" s="1"/>
  <c r="E51" i="3"/>
  <c r="E50" i="3" s="1"/>
  <c r="E285" i="4" l="1"/>
  <c r="F286" i="4"/>
  <c r="E20" i="3"/>
  <c r="D101" i="4"/>
  <c r="E82" i="4"/>
  <c r="E81" i="4" s="1"/>
  <c r="E80" i="4" s="1"/>
  <c r="E79" i="4" s="1"/>
  <c r="E78" i="4" s="1"/>
  <c r="E284" i="4" l="1"/>
  <c r="F285" i="4"/>
  <c r="D100" i="4"/>
  <c r="D99" i="4" s="1"/>
  <c r="D94" i="4" s="1"/>
  <c r="F101" i="4"/>
  <c r="E74" i="4"/>
  <c r="E73" i="4" s="1"/>
  <c r="E72" i="4" s="1"/>
  <c r="E269" i="4"/>
  <c r="E261" i="4" s="1"/>
  <c r="F99" i="4" l="1"/>
  <c r="E277" i="4"/>
  <c r="E276" i="4" s="1"/>
  <c r="F284" i="4"/>
  <c r="D93" i="4" l="1"/>
  <c r="F93" i="4" s="1"/>
  <c r="F94" i="4"/>
  <c r="D202" i="4"/>
  <c r="F202" i="4" l="1"/>
  <c r="D201" i="4"/>
  <c r="D200" i="4" s="1"/>
  <c r="E68" i="4"/>
  <c r="E67" i="4" s="1"/>
  <c r="F89" i="4"/>
  <c r="E66" i="4" l="1"/>
  <c r="E8" i="4" s="1"/>
  <c r="F201" i="4"/>
  <c r="E29" i="4"/>
  <c r="E27" i="4" s="1"/>
  <c r="D282" i="4"/>
  <c r="F282" i="4" s="1"/>
  <c r="D184" i="4"/>
  <c r="F184" i="4" s="1"/>
  <c r="D157" i="4"/>
  <c r="D133" i="4"/>
  <c r="F133" i="4" s="1"/>
  <c r="D50" i="4"/>
  <c r="D49" i="4" s="1"/>
  <c r="E43" i="3"/>
  <c r="F27" i="3"/>
  <c r="F28" i="3"/>
  <c r="F29" i="3"/>
  <c r="E26" i="3"/>
  <c r="E25" i="3" s="1"/>
  <c r="D25" i="3"/>
  <c r="D48" i="4" l="1"/>
  <c r="F49" i="4"/>
  <c r="D156" i="4"/>
  <c r="D155" i="4" s="1"/>
  <c r="F157" i="4"/>
  <c r="D132" i="4"/>
  <c r="D183" i="4"/>
  <c r="F183" i="4" s="1"/>
  <c r="D269" i="4"/>
  <c r="F269" i="4" s="1"/>
  <c r="F25" i="3"/>
  <c r="D281" i="4"/>
  <c r="F281" i="4" s="1"/>
  <c r="F26" i="3"/>
  <c r="D47" i="4" l="1"/>
  <c r="F47" i="4" s="1"/>
  <c r="F48" i="4"/>
  <c r="D154" i="4"/>
  <c r="F154" i="4" s="1"/>
  <c r="F155" i="4"/>
  <c r="D280" i="4"/>
  <c r="D74" i="4"/>
  <c r="F74" i="4" s="1"/>
  <c r="E238" i="4"/>
  <c r="D182" i="4"/>
  <c r="F182" i="4" s="1"/>
  <c r="D238" i="4"/>
  <c r="D211" i="4"/>
  <c r="F211" i="4" s="1"/>
  <c r="D46" i="4" l="1"/>
  <c r="F238" i="4"/>
  <c r="D279" i="4"/>
  <c r="F279" i="4" s="1"/>
  <c r="F280" i="4"/>
  <c r="E237" i="4"/>
  <c r="E234" i="4"/>
  <c r="E230" i="4"/>
  <c r="E152" i="4"/>
  <c r="D176" i="4"/>
  <c r="F176" i="4" s="1"/>
  <c r="D237" i="4"/>
  <c r="D73" i="4"/>
  <c r="F73" i="4" s="1"/>
  <c r="D251" i="4"/>
  <c r="F251" i="4" s="1"/>
  <c r="D230" i="4"/>
  <c r="D82" i="4"/>
  <c r="F82" i="4" s="1"/>
  <c r="D152" i="4"/>
  <c r="D234" i="4"/>
  <c r="F152" i="4" l="1"/>
  <c r="F237" i="4"/>
  <c r="D278" i="4"/>
  <c r="F278" i="4" s="1"/>
  <c r="F234" i="4"/>
  <c r="F230" i="4"/>
  <c r="D277" i="4"/>
  <c r="E236" i="4"/>
  <c r="E233" i="4"/>
  <c r="E232" i="4" s="1"/>
  <c r="E229" i="4"/>
  <c r="E151" i="4"/>
  <c r="E146" i="4" s="1"/>
  <c r="D175" i="4"/>
  <c r="D69" i="4"/>
  <c r="F69" i="4" s="1"/>
  <c r="D233" i="4"/>
  <c r="D151" i="4"/>
  <c r="F151" i="4" s="1"/>
  <c r="D81" i="4"/>
  <c r="F81" i="4" s="1"/>
  <c r="D265" i="4"/>
  <c r="F265" i="4" s="1"/>
  <c r="D229" i="4"/>
  <c r="F229" i="4" s="1"/>
  <c r="D250" i="4"/>
  <c r="D72" i="4"/>
  <c r="F72" i="4" s="1"/>
  <c r="D236" i="4"/>
  <c r="F31" i="3"/>
  <c r="F32" i="3"/>
  <c r="D57" i="3"/>
  <c r="D54" i="3" s="1"/>
  <c r="F175" i="4" l="1"/>
  <c r="D174" i="4"/>
  <c r="D173" i="4" s="1"/>
  <c r="D172" i="4" s="1"/>
  <c r="F233" i="4"/>
  <c r="F236" i="4"/>
  <c r="F277" i="4"/>
  <c r="D276" i="4"/>
  <c r="F276" i="4" s="1"/>
  <c r="E140" i="4"/>
  <c r="E139" i="4"/>
  <c r="E138" i="4" s="1"/>
  <c r="E228" i="4"/>
  <c r="E227" i="4" s="1"/>
  <c r="D249" i="4"/>
  <c r="F249" i="4" s="1"/>
  <c r="D84" i="4"/>
  <c r="F84" i="4" s="1"/>
  <c r="D228" i="4"/>
  <c r="D264" i="4"/>
  <c r="F264" i="4" s="1"/>
  <c r="D80" i="4"/>
  <c r="F80" i="4" s="1"/>
  <c r="D141" i="4"/>
  <c r="F141" i="4" s="1"/>
  <c r="D232" i="4"/>
  <c r="F232" i="4" s="1"/>
  <c r="D68" i="4"/>
  <c r="F54" i="3"/>
  <c r="D67" i="4" l="1"/>
  <c r="F68" i="4"/>
  <c r="F228" i="4"/>
  <c r="D225" i="4"/>
  <c r="F173" i="4"/>
  <c r="F174" i="4"/>
  <c r="E226" i="4"/>
  <c r="E225" i="4" s="1"/>
  <c r="E199" i="4"/>
  <c r="F67" i="4"/>
  <c r="D227" i="4"/>
  <c r="D146" i="4"/>
  <c r="F146" i="4" s="1"/>
  <c r="D79" i="4"/>
  <c r="D78" i="4" s="1"/>
  <c r="D263" i="4"/>
  <c r="F263" i="4" s="1"/>
  <c r="D124" i="4"/>
  <c r="D29" i="4"/>
  <c r="F29" i="4" s="1"/>
  <c r="E33" i="4"/>
  <c r="D33" i="4"/>
  <c r="D66" i="4" l="1"/>
  <c r="D123" i="4"/>
  <c r="F123" i="4" s="1"/>
  <c r="F124" i="4"/>
  <c r="F200" i="4"/>
  <c r="D199" i="4"/>
  <c r="F199" i="4" s="1"/>
  <c r="E198" i="4"/>
  <c r="F33" i="4"/>
  <c r="D226" i="4"/>
  <c r="F227" i="4"/>
  <c r="F66" i="4"/>
  <c r="F79" i="4"/>
  <c r="D171" i="4"/>
  <c r="F171" i="4" s="1"/>
  <c r="D139" i="4"/>
  <c r="F139" i="4" s="1"/>
  <c r="E246" i="4"/>
  <c r="E77" i="4"/>
  <c r="F172" i="4"/>
  <c r="D246" i="4"/>
  <c r="D262" i="4"/>
  <c r="F262" i="4" s="1"/>
  <c r="D77" i="4"/>
  <c r="F77" i="4" s="1"/>
  <c r="D122" i="4"/>
  <c r="D140" i="4"/>
  <c r="F140" i="4" s="1"/>
  <c r="D27" i="4"/>
  <c r="F27" i="4" s="1"/>
  <c r="F225" i="4" l="1"/>
  <c r="F226" i="4"/>
  <c r="D261" i="4"/>
  <c r="F261" i="4" s="1"/>
  <c r="E245" i="4"/>
  <c r="D198" i="4"/>
  <c r="D245" i="4"/>
  <c r="F245" i="4" s="1"/>
  <c r="E28" i="4"/>
  <c r="D28" i="4"/>
  <c r="E19" i="3"/>
  <c r="D20" i="3"/>
  <c r="F198" i="4" l="1"/>
  <c r="E244" i="4"/>
  <c r="E7" i="4" s="1"/>
  <c r="D170" i="4"/>
  <c r="D244" i="4"/>
  <c r="D138" i="4"/>
  <c r="F138" i="4" s="1"/>
  <c r="F244" i="4" l="1"/>
  <c r="E86" i="3"/>
  <c r="E85" i="3" s="1"/>
  <c r="E84" i="3" s="1"/>
  <c r="D86" i="3"/>
  <c r="E90" i="3"/>
  <c r="E89" i="3" s="1"/>
  <c r="E88" i="3" s="1"/>
  <c r="D90" i="3"/>
  <c r="D89" i="3" s="1"/>
  <c r="D88" i="3" s="1"/>
  <c r="E64" i="3"/>
  <c r="D64" i="3"/>
  <c r="E62" i="3"/>
  <c r="E61" i="3" s="1"/>
  <c r="E60" i="3" s="1"/>
  <c r="D62" i="3"/>
  <c r="E48" i="3"/>
  <c r="D48" i="3"/>
  <c r="D47" i="3" s="1"/>
  <c r="D45" i="3"/>
  <c r="D43" i="3"/>
  <c r="E37" i="3"/>
  <c r="D37" i="3"/>
  <c r="D19" i="3"/>
  <c r="E59" i="3" l="1"/>
  <c r="F48" i="3"/>
  <c r="D61" i="3"/>
  <c r="D60" i="3" s="1"/>
  <c r="D59" i="3" s="1"/>
  <c r="D26" i="4"/>
  <c r="E47" i="3"/>
  <c r="F47" i="3" s="1"/>
  <c r="D42" i="3"/>
  <c r="D36" i="3" s="1"/>
  <c r="D18" i="3" s="1"/>
  <c r="E42" i="3"/>
  <c r="E36" i="3" s="1"/>
  <c r="E18" i="3" s="1"/>
  <c r="E83" i="3"/>
  <c r="E82" i="3" s="1"/>
  <c r="F19" i="3"/>
  <c r="F20" i="3"/>
  <c r="F22" i="3"/>
  <c r="F37" i="3"/>
  <c r="F38" i="3"/>
  <c r="F43" i="3"/>
  <c r="F44" i="3"/>
  <c r="F45" i="3"/>
  <c r="F46" i="3"/>
  <c r="F18" i="3" l="1"/>
  <c r="E16" i="3"/>
  <c r="E79" i="3"/>
  <c r="D25" i="4"/>
  <c r="E26" i="4"/>
  <c r="F42" i="3"/>
  <c r="F36" i="3"/>
  <c r="F60" i="3" l="1"/>
  <c r="D24" i="4"/>
  <c r="E25" i="4"/>
  <c r="F25" i="4" s="1"/>
  <c r="D15" i="4"/>
  <c r="F15" i="4" s="1"/>
  <c r="D85" i="3"/>
  <c r="D84" i="3" s="1"/>
  <c r="D83" i="3" s="1"/>
  <c r="F59" i="3" l="1"/>
  <c r="D16" i="3"/>
  <c r="F16" i="3" s="1"/>
  <c r="E24" i="4"/>
  <c r="D82" i="3"/>
  <c r="F82" i="3" s="1"/>
  <c r="D14" i="4"/>
  <c r="E5" i="4" l="1"/>
  <c r="D13" i="4"/>
  <c r="F13" i="4" s="1"/>
  <c r="D79" i="3"/>
  <c r="F79" i="3" s="1"/>
  <c r="D10" i="4" l="1"/>
  <c r="D8" i="4" s="1"/>
  <c r="F8" i="4" l="1"/>
  <c r="D11" i="4"/>
  <c r="F11" i="4" s="1"/>
  <c r="D121" i="4"/>
  <c r="F121" i="4" s="1"/>
  <c r="D120" i="4" l="1"/>
  <c r="D7" i="4" s="1"/>
  <c r="F7" i="4" l="1"/>
  <c r="F120" i="4"/>
  <c r="D5" i="4"/>
  <c r="F5" i="4" s="1"/>
</calcChain>
</file>

<file path=xl/sharedStrings.xml><?xml version="1.0" encoding="utf-8"?>
<sst xmlns="http://schemas.openxmlformats.org/spreadsheetml/2006/main" count="851" uniqueCount="594">
  <si>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</si>
  <si>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</si>
  <si>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</si>
  <si>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</si>
  <si>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</si>
  <si>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</si>
  <si>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</si>
  <si>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</si>
  <si>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</si>
  <si>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</si>
  <si>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</si>
  <si>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</si>
  <si>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620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</si>
  <si>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</si>
  <si>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</si>
  <si>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</si>
  <si>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</si>
  <si>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</si>
  <si>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</si>
  <si>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</si>
  <si>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</si>
  <si>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</si>
  <si>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</si>
  <si>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</si>
  <si>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</si>
  <si>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</si>
  <si>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</si>
  <si>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</si>
  <si>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</si>
  <si>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</si>
  <si>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</si>
  <si>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</si>
  <si>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</si>
  <si>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</si>
  <si>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</si>
  <si>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</si>
  <si>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</si>
  <si>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</si>
  <si>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</si>
  <si>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</si>
  <si>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</si>
  <si>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</si>
  <si>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</si>
  <si>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</si>
  <si>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</si>
  <si>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</si>
  <si>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</si>
  <si>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</si>
  <si>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</si>
  <si>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</si>
  <si>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</si>
  <si>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</si>
  <si>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</si>
  <si>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</si>
  <si>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</si>
  <si>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</si>
  <si>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</si>
  <si>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</si>
  <si>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</si>
  <si>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</si>
  <si>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</si>
  <si>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</si>
  <si>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</si>
  <si>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</si>
  <si>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</si>
  <si>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</si>
  <si>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</si>
  <si>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</si>
  <si>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</si>
  <si>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</si>
  <si>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</si>
  <si>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</si>
  <si>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</si>
  <si>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</si>
  <si>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</si>
  <si>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</si>
  <si>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</si>
  <si>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</si>
  <si>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</si>
  <si>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</si>
  <si>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</si>
  <si>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</si>
  <si>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</si>
  <si>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</si>
  <si>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</si>
  <si>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</si>
  <si>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</si>
  <si>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</si>
  <si>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</si>
  <si>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</si>
  <si>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</si>
  <si>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</si>
  <si>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</si>
  <si>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</si>
  <si>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</si>
  <si>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</si>
  <si>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</si>
  <si>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</si>
  <si>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</si>
  <si>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</si>
  <si>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</si>
  <si>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</si>
  <si>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</si>
  <si>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</si>
  <si>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</si>
  <si>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</si>
  <si>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</si>
  <si>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</si>
  <si>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</si>
  <si>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</si>
  <si>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</si>
  <si>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</si>
  <si>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</si>
  <si>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</si>
  <si>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</si>
  <si>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</si>
  <si>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</si>
  <si>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</si>
  <si>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</si>
  <si>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НАЛОГИ НА ТОВАРЫ (РАБОТЫ, УСЛУГИ), РЕАЛИЗУЕМЫЕ НА ТЕРРИТОРИИ РОССИЙСКОЙ ФЕДЕРАЦИИ</t>
  </si>
  <si>
    <t>Акцизы по подакцизным товаром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</si>
  <si>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</si>
  <si>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</si>
  <si>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</si>
  <si>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</si>
  <si>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</si>
  <si>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</si>
  <si>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</si>
  <si>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</si>
  <si>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</si>
  <si>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</si>
  <si>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</si>
  <si>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</si>
  <si>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</si>
  <si>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</si>
  <si>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</si>
  <si>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</si>
  <si>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</si>
  <si>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</si>
  <si>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</si>
  <si>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</si>
  <si>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</si>
  <si>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</si>
  <si>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</si>
  <si>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</si>
  <si>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</si>
  <si>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</si>
  <si>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</si>
  <si>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</si>
  <si>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</si>
  <si>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</si>
  <si>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</si>
  <si>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</si>
  <si>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</si>
  <si>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</si>
  <si>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</si>
  <si>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</si>
  <si>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</si>
  <si>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</si>
  <si>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</si>
  <si>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</si>
  <si>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</si>
  <si>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</si>
  <si>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</si>
  <si>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</si>
  <si>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«Защита от чрезвычайных ситуаций»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</si>
  <si>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«Защита от чрезвычайных ситуаций»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</si>
  <si>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</si>
  <si>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</si>
  <si>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</si>
  <si>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</si>
  <si>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</si>
  <si>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</si>
  <si>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</si>
  <si>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</si>
  <si>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</si>
  <si>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>Подпрограмма «Развитие библиотечного дела»</t>
  </si>
  <si>
    <t xml:space="preserve">Расходы на обеспечение деятельности (оказание услуг) муниципальных учреждений Пролетарского сельского поселения в рамках подпрограммы «Развитие библиотечного дела» муниципальной программы Пролетарского сельского поселения «Развитие культуры» </t>
  </si>
  <si>
    <t>951  0801  0610059  000  000</t>
  </si>
  <si>
    <t>Предоставление субсидий бюджетным, автономным
учреждениям и иным некоммерческим организациям</t>
  </si>
  <si>
    <t>951  0801  0610059  600  000</t>
  </si>
  <si>
    <t>951  0801  0610059  610  000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</si>
  <si>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</si>
  <si>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</si>
  <si>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</si>
  <si>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</si>
  <si>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</si>
  <si>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</si>
  <si>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источники внутреннего финансирования бюджета из них: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</si>
  <si>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</si>
  <si>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</si>
  <si>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</si>
  <si>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</si>
  <si>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</si>
  <si>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</si>
  <si>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</si>
  <si>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</si>
  <si>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</si>
  <si>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</si>
  <si>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</si>
  <si>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</si>
  <si>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</si>
  <si>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000 1 05 01012 01 0000 110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</si>
  <si>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</si>
  <si>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</si>
  <si>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</si>
  <si>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</si>
  <si>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</si>
  <si>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</si>
  <si>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</si>
  <si>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</si>
  <si>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</si>
  <si>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</si>
  <si>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</si>
  <si>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</si>
  <si>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</si>
  <si>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</si>
  <si>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</si>
  <si>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</si>
  <si>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</si>
  <si>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</si>
  <si>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000 2 02 03000 00 0000 151</t>
  </si>
  <si>
    <t>000 2 02 03015 00 0000 151</t>
  </si>
  <si>
    <t>000 2 02 03015 10 0000 151</t>
  </si>
  <si>
    <t>000 2 02 03024 00 0000 151</t>
  </si>
  <si>
    <t>000 2 02 03024 10 0000 151</t>
  </si>
  <si>
    <t>000 2 02 04000 00 0000 151</t>
  </si>
  <si>
    <t>000 2 02 04999 00 0000 151</t>
  </si>
  <si>
    <t>000 2 02 04999 10 0000 151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</si>
  <si>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</si>
  <si>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</si>
  <si>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</si>
  <si>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</si>
  <si>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</si>
  <si>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</si>
  <si>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</si>
  <si>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</si>
  <si>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</si>
  <si>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</si>
  <si>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</si>
  <si>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 xml:space="preserve">Источники финансирования дефицита бюджета - всего в том числе: </t>
  </si>
  <si>
    <t>источники внешнего финансирования бюджета из них: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</si>
  <si>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</si>
  <si>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</si>
  <si>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</si>
  <si>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</si>
  <si>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</si>
  <si>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Коммунальное хозяйство</t>
  </si>
  <si>
    <t>Муниципальная программа Пролетарского сельского поселения "Благоустройство территории  и жилищно-коммунальное хозяйство"</t>
  </si>
  <si>
    <t>951  0502  0500000  000  000</t>
  </si>
  <si>
    <t>Подпрограмма "Развитие жилищно-коммунального хозяйства Пролетарского сельского поселения"</t>
  </si>
  <si>
    <t>951  0502  0512017  244  226</t>
  </si>
  <si>
    <t>951  0502  0512017  244  220</t>
  </si>
  <si>
    <t>951  0502  0512017  244  200</t>
  </si>
  <si>
    <t>951  0502  0512017  244  000</t>
  </si>
  <si>
    <t>951  0502  0512017  240  000</t>
  </si>
  <si>
    <t>951  0502  0512017  200  000</t>
  </si>
  <si>
    <t>951  0502  0512017  000  000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</si>
  <si>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</si>
  <si>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</si>
  <si>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</si>
  <si>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</si>
  <si>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</si>
  <si>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</si>
  <si>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</si>
  <si>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</si>
  <si>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</si>
  <si>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</si>
  <si>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</si>
  <si>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</si>
  <si>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</si>
  <si>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</si>
  <si>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</si>
  <si>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</si>
  <si>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</si>
  <si>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</si>
  <si>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</si>
  <si>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</si>
  <si>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</si>
  <si>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</si>
  <si>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</si>
  <si>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</si>
  <si>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</si>
  <si>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</si>
  <si>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>Подпрограмма "Развитие материальной и технической базы"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</si>
  <si>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</si>
  <si>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</si>
  <si>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Мероприятия по разработке схемы газоснабжения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</si>
  <si>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</si>
  <si>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 муниципальной программы Пролетарского сельского поселения «Развитие транспортной системы»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</si>
  <si>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</si>
  <si>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</si>
  <si>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</si>
  <si>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</si>
  <si>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</si>
  <si>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</si>
  <si>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</si>
  <si>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</si>
  <si>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</si>
  <si>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</si>
  <si>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</si>
  <si>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</si>
  <si>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</si>
  <si>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Софинансирование  расходов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</si>
  <si>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</si>
  <si>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</si>
  <si>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</si>
  <si>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</si>
  <si>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</si>
  <si>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</si>
  <si>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</si>
  <si>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</si>
  <si>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</si>
  <si>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</si>
  <si>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Уплата и иных платежей
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</si>
  <si>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</si>
  <si>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</si>
  <si>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</si>
  <si>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</si>
  <si>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</si>
  <si>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</si>
  <si>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</si>
  <si>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муниципальной программы Пролетарского сельского поселения "Муниципальная политика"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</si>
  <si>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</si>
  <si>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</si>
  <si>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</si>
  <si>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Мероприятия по развитию материальной и спортивной базы в Пролетарском сельском поселении в рамка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</si>
  <si>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</si>
  <si>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</si>
  <si>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</si>
  <si>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</si>
  <si>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</si>
  <si>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</si>
  <si>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</si>
  <si>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</si>
  <si>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</si>
  <si>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</si>
  <si>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</si>
  <si>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</si>
  <si>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Главный бухгалтер ________________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</si>
  <si>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</si>
  <si>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</si>
  <si>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</si>
  <si>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</si>
  <si>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</si>
  <si>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</si>
  <si>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(муниципальнеых) нужд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</si>
  <si>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</si>
  <si>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</si>
  <si>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</si>
  <si>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</si>
  <si>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</si>
  <si>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</si>
  <si>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</si>
  <si>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</si>
  <si>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</si>
  <si>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</si>
  <si>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</si>
  <si>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</si>
  <si>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</si>
  <si>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</si>
  <si>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</si>
  <si>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</si>
  <si>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</si>
  <si>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</si>
  <si>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</si>
  <si>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</si>
  <si>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</si>
  <si>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</si>
  <si>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</si>
  <si>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</si>
  <si>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</si>
  <si>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</si>
  <si>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</si>
  <si>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</si>
  <si>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</si>
  <si>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</si>
  <si>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 xml:space="preserve">959  0104  0120000190  240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</si>
  <si>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</si>
  <si>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</si>
  <si>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953  0107  9990000350  880  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</si>
  <si>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</si>
  <si>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</si>
  <si>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</si>
  <si>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</si>
  <si>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</si>
  <si>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</si>
  <si>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</si>
  <si>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951  0113  0120085010  000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</si>
  <si>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</si>
  <si>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</si>
  <si>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</si>
  <si>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</si>
  <si>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</si>
  <si>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</si>
  <si>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</si>
  <si>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951  0113  0120085010  500 </t>
  </si>
  <si>
    <t xml:space="preserve">951  0113  0120085010  540 </t>
  </si>
  <si>
    <t xml:space="preserve">951  0113  0120099999  000  </t>
  </si>
  <si>
    <t xml:space="preserve">951  0113  0120099999  800  </t>
  </si>
  <si>
    <t xml:space="preserve">951  0113  0120099999  850  </t>
  </si>
  <si>
    <t xml:space="preserve">951  0113  0120099999  851  </t>
  </si>
  <si>
    <t xml:space="preserve">951  0113  0120099999  852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</si>
  <si>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</si>
  <si>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</si>
  <si>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</si>
  <si>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</si>
  <si>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</si>
  <si>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</si>
  <si>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</si>
  <si>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</si>
  <si>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</si>
  <si>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</si>
  <si>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</si>
  <si>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</si>
  <si>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</si>
  <si>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</si>
  <si>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</si>
  <si>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</si>
  <si>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</si>
  <si>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</si>
  <si>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</si>
  <si>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</si>
  <si>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</si>
  <si>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</si>
  <si>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</si>
  <si>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</si>
  <si>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</si>
  <si>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</si>
  <si>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</si>
  <si>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</si>
  <si>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951  0113  9990099999  000  </t>
  </si>
  <si>
    <t xml:space="preserve">951  0113  9990099999  850  </t>
  </si>
  <si>
    <t xml:space="preserve">951  0113  9990099999  800  </t>
  </si>
  <si>
    <t xml:space="preserve">951  0113  9990099999  853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</si>
  <si>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</si>
  <si>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</si>
  <si>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</si>
  <si>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</si>
  <si>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</si>
  <si>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</si>
  <si>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</si>
  <si>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</si>
  <si>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</si>
  <si>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</si>
  <si>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</si>
  <si>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</si>
  <si>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</si>
  <si>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</si>
  <si>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</si>
  <si>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</si>
  <si>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</si>
  <si>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</si>
  <si>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</si>
  <si>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</si>
  <si>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951  0309  0320000000  000  </t>
  </si>
  <si>
    <t xml:space="preserve">951  0309  0320020040  000  </t>
  </si>
  <si>
    <t xml:space="preserve">951  0309  0320020040  200  </t>
  </si>
  <si>
    <t xml:space="preserve">951  0309  0320020040  240  </t>
  </si>
  <si>
    <t xml:space="preserve">951  0309  0320020040  244  </t>
  </si>
  <si>
    <t xml:space="preserve">951  0309  0320085010  000  </t>
  </si>
  <si>
    <t xml:space="preserve">951  0309  0320085010  500  </t>
  </si>
  <si>
    <t xml:space="preserve">951  0309  0320085010  540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</si>
  <si>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</si>
  <si>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</si>
  <si>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</si>
  <si>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</si>
  <si>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</si>
  <si>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</si>
  <si>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</si>
  <si>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</si>
  <si>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</si>
  <si>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</si>
  <si>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</si>
  <si>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</si>
  <si>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</si>
  <si>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951  0409  0410073510  000  </t>
  </si>
  <si>
    <t xml:space="preserve">951  0409  0410073510  200  </t>
  </si>
  <si>
    <t xml:space="preserve">951  0409  0410073510  240  </t>
  </si>
  <si>
    <t xml:space="preserve">951  0409  0410073510  244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</si>
  <si>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</si>
  <si>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</si>
  <si>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</si>
  <si>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</si>
  <si>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</si>
  <si>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</si>
  <si>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</si>
  <si>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</si>
  <si>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</si>
  <si>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</si>
  <si>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</si>
  <si>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</si>
  <si>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</si>
  <si>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</si>
  <si>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</si>
  <si>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</si>
  <si>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</si>
  <si>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</si>
  <si>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</si>
  <si>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</si>
  <si>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</si>
  <si>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</si>
  <si>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</si>
  <si>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951  0502  0000000000  000  </t>
  </si>
  <si>
    <t xml:space="preserve">951  0502  0500000000  000  </t>
  </si>
  <si>
    <t xml:space="preserve">951  0502  0510000000  000  </t>
  </si>
  <si>
    <t xml:space="preserve">951  0502  0510020300  000 </t>
  </si>
  <si>
    <t xml:space="preserve"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</si>
  <si>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951  0502  0510020300  200 </t>
  </si>
  <si>
    <t xml:space="preserve">951  0502  0510020300  240 </t>
  </si>
  <si>
    <t xml:space="preserve">951  0502  0510020300  244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</si>
  <si>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</si>
  <si>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</si>
  <si>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</si>
  <si>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</si>
  <si>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</si>
  <si>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</si>
  <si>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</si>
  <si>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</si>
  <si>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</si>
  <si>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</si>
  <si>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</si>
  <si>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</si>
  <si>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</si>
  <si>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</si>
  <si>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</si>
  <si>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951  0503  0520099999  800  </t>
  </si>
  <si>
    <t xml:space="preserve">951  0503  0520099999  850  </t>
  </si>
  <si>
    <t xml:space="preserve">951  0503  0520099999  851  </t>
  </si>
  <si>
    <t xml:space="preserve">951  0503  0520099999  852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</si>
  <si>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</si>
  <si>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</si>
  <si>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</si>
  <si>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</si>
  <si>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951  0801  0610000000  000  </t>
  </si>
  <si>
    <t xml:space="preserve">951  0801  0610000590  000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</si>
  <si>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</si>
  <si>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951  0801  0610000590  600  </t>
  </si>
  <si>
    <t xml:space="preserve">951  0801  0610000590  610  </t>
  </si>
  <si>
    <t xml:space="preserve">951  0801  0610000590  611  </t>
  </si>
  <si>
    <t xml:space="preserve">951  0801  0620000000  000  </t>
  </si>
  <si>
    <t xml:space="preserve">951  0801  0620000590  000 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</si>
  <si>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библиотечного дела" муниципальной программы Пролетарского сельского поселения "Развитие культуры"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</si>
  <si>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</si>
  <si>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</si>
  <si>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</si>
  <si>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</si>
  <si>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</si>
  <si>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</si>
  <si>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</si>
  <si>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</si>
  <si>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</si>
  <si>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</si>
  <si>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</si>
  <si>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</si>
  <si>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951  1003  0000000000  000  </t>
  </si>
  <si>
    <t>Социальное обеспечение населения</t>
  </si>
  <si>
    <t xml:space="preserve">951  1003  9900000000  000  </t>
  </si>
  <si>
    <t xml:space="preserve">951  1003  9910000000  000  </t>
  </si>
  <si>
    <t xml:space="preserve">951  1003  9910090100  000  </t>
  </si>
  <si>
    <t xml:space="preserve">951  1003  9910090100  300  </t>
  </si>
  <si>
    <t>Социальные выплаты гражданам, кроме публичных нормативных социальных выплат</t>
  </si>
  <si>
    <t xml:space="preserve">951  1003  9910090100  320  </t>
  </si>
  <si>
    <t xml:space="preserve">951  1003  9910090100  321  </t>
  </si>
  <si>
    <t>Пособия, компенсации  и иные социальные выплаты гражданам, кроме публичных нормативных обязательств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</si>
  <si>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</si>
  <si>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</si>
  <si>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</si>
  <si>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</si>
  <si>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</si>
  <si>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</si>
  <si>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</si>
  <si>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</si>
  <si>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951  1102  0720020120  000  </t>
  </si>
  <si>
    <t xml:space="preserve">951  1102  0720020120  200  </t>
  </si>
  <si>
    <t xml:space="preserve">951  1102  0720020120  240  </t>
  </si>
  <si>
    <t xml:space="preserve">951  1102  0720020120  244  </t>
  </si>
  <si>
    <t xml:space="preserve">951  1102  0700000000  000  </t>
  </si>
  <si>
    <t xml:space="preserve"> на 1 апреля 2016 г.</t>
  </si>
  <si>
    <t>01.04.2016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</si>
  <si>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</si>
  <si>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</si>
  <si>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</si>
  <si>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</si>
  <si>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Прочие межбюджетные трансферты, передаваемые бюджетам сельских поселение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</si>
  <si>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</si>
  <si>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</si>
  <si>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</si>
  <si>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</si>
  <si>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Субвенции бюджетам сельских поселений на выполнение передаваемых полномочий субъектов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</si>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</sst>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4" fillId="0" borderId="0"/>
  </cellStyleXfs>
  <cellXfs count="15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8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Alignment="1">
      <alignment vertical="distributed" wrapText="1"/>
    </xf>
    <xf numFmtId="0" fontId="4" fillId="0" borderId="0" xfId="0" applyFont="1" applyBorder="1" applyAlignment="1">
      <alignment vertical="distributed" wrapText="1"/>
    </xf>
    <xf numFmtId="0" fontId="4" fillId="2" borderId="0" xfId="0" applyFont="1" applyFill="1"/>
    <xf numFmtId="49" fontId="4" fillId="0" borderId="11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4" fillId="0" borderId="0" xfId="0" applyFont="1" applyFill="1"/>
    <xf numFmtId="49" fontId="4" fillId="0" borderId="0" xfId="0" applyNumberFormat="1" applyFont="1" applyFill="1" applyBorder="1"/>
    <xf numFmtId="49" fontId="4" fillId="0" borderId="0" xfId="0" applyNumberFormat="1" applyFont="1" applyFill="1"/>
    <xf numFmtId="4" fontId="4" fillId="0" borderId="17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9" fillId="0" borderId="11" xfId="0" applyFont="1" applyBorder="1" applyAlignment="1">
      <alignment vertical="distributed" wrapText="1"/>
    </xf>
    <xf numFmtId="0" fontId="9" fillId="0" borderId="11" xfId="0" applyFont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 vertical="distributed" wrapText="1"/>
    </xf>
    <xf numFmtId="0" fontId="9" fillId="0" borderId="11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/>
    </xf>
    <xf numFmtId="0" fontId="10" fillId="0" borderId="11" xfId="0" applyFont="1" applyBorder="1" applyAlignment="1">
      <alignment vertical="distributed" wrapText="1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vertical="distributed" wrapText="1" readingOrder="1"/>
    </xf>
    <xf numFmtId="0" fontId="9" fillId="0" borderId="11" xfId="0" applyFont="1" applyBorder="1" applyAlignment="1">
      <alignment vertical="top" wrapText="1"/>
    </xf>
    <xf numFmtId="0" fontId="9" fillId="2" borderId="11" xfId="0" applyFont="1" applyFill="1" applyBorder="1" applyAlignment="1">
      <alignment vertical="distributed" wrapText="1"/>
    </xf>
    <xf numFmtId="0" fontId="9" fillId="2" borderId="11" xfId="0" applyFont="1" applyFill="1" applyBorder="1" applyAlignment="1">
      <alignment horizontal="center"/>
    </xf>
    <xf numFmtId="0" fontId="11" fillId="0" borderId="11" xfId="0" applyFont="1" applyBorder="1" applyAlignment="1">
      <alignment wrapText="1"/>
    </xf>
    <xf numFmtId="4" fontId="11" fillId="0" borderId="11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0" fontId="9" fillId="0" borderId="0" xfId="0" applyFont="1"/>
    <xf numFmtId="0" fontId="9" fillId="0" borderId="11" xfId="0" applyFont="1" applyBorder="1" applyAlignment="1">
      <alignment wrapText="1"/>
    </xf>
    <xf numFmtId="0" fontId="11" fillId="0" borderId="11" xfId="0" applyFont="1" applyBorder="1" applyAlignment="1">
      <alignment vertical="distributed" wrapText="1"/>
    </xf>
    <xf numFmtId="0" fontId="11" fillId="0" borderId="11" xfId="0" applyFont="1" applyBorder="1" applyAlignment="1">
      <alignment horizontal="center" wrapText="1"/>
    </xf>
    <xf numFmtId="49" fontId="11" fillId="0" borderId="11" xfId="0" applyNumberFormat="1" applyFont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3" fontId="9" fillId="0" borderId="11" xfId="0" applyNumberFormat="1" applyFont="1" applyBorder="1" applyAlignment="1">
      <alignment horizontal="center"/>
    </xf>
    <xf numFmtId="0" fontId="6" fillId="3" borderId="11" xfId="2" applyNumberFormat="1" applyFont="1" applyFill="1" applyBorder="1" applyAlignment="1">
      <alignment horizontal="justify" vertical="top" wrapText="1"/>
    </xf>
    <xf numFmtId="49" fontId="6" fillId="3" borderId="11" xfId="2" applyNumberFormat="1" applyFont="1" applyFill="1" applyBorder="1" applyAlignment="1">
      <alignment horizontal="center"/>
    </xf>
    <xf numFmtId="49" fontId="6" fillId="3" borderId="11" xfId="2" applyNumberFormat="1" applyFont="1" applyFill="1" applyBorder="1"/>
    <xf numFmtId="4" fontId="6" fillId="3" borderId="11" xfId="2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6" fillId="3" borderId="11" xfId="3" applyNumberFormat="1" applyFont="1" applyFill="1" applyBorder="1" applyAlignment="1">
      <alignment horizontal="right"/>
    </xf>
    <xf numFmtId="0" fontId="6" fillId="2" borderId="11" xfId="2" applyNumberFormat="1" applyFont="1" applyFill="1" applyBorder="1" applyAlignment="1">
      <alignment horizontal="justify" vertical="top" wrapText="1"/>
    </xf>
    <xf numFmtId="49" fontId="6" fillId="2" borderId="11" xfId="2" applyNumberFormat="1" applyFont="1" applyFill="1" applyBorder="1" applyAlignment="1">
      <alignment horizontal="center"/>
    </xf>
    <xf numFmtId="49" fontId="6" fillId="2" borderId="11" xfId="2" applyNumberFormat="1" applyFont="1" applyFill="1" applyBorder="1"/>
    <xf numFmtId="4" fontId="6" fillId="2" borderId="11" xfId="2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6" fillId="2" borderId="11" xfId="3" applyNumberFormat="1" applyFont="1" applyFill="1" applyBorder="1" applyAlignment="1">
      <alignment horizontal="right"/>
    </xf>
    <xf numFmtId="0" fontId="4" fillId="2" borderId="10" xfId="0" applyNumberFormat="1" applyFont="1" applyFill="1" applyBorder="1" applyAlignment="1">
      <alignment horizontal="justify" vertical="top" wrapText="1"/>
    </xf>
    <xf numFmtId="0" fontId="4" fillId="2" borderId="7" xfId="0" applyNumberFormat="1" applyFont="1" applyFill="1" applyBorder="1" applyAlignment="1">
      <alignment horizontal="justify" vertical="top" wrapText="1"/>
    </xf>
    <xf numFmtId="4" fontId="11" fillId="0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vertical="distributed" wrapText="1"/>
    </xf>
    <xf numFmtId="0" fontId="9" fillId="0" borderId="11" xfId="0" applyFont="1" applyFill="1" applyBorder="1" applyAlignment="1">
      <alignment vertical="justify" wrapText="1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20" xfId="0" applyNumberFormat="1" applyFont="1" applyFill="1" applyBorder="1" applyAlignment="1">
      <alignment wrapText="1"/>
    </xf>
    <xf numFmtId="0" fontId="11" fillId="0" borderId="21" xfId="0" applyNumberFormat="1" applyFont="1" applyFill="1" applyBorder="1" applyAlignment="1">
      <alignment wrapText="1"/>
    </xf>
    <xf numFmtId="0" fontId="11" fillId="0" borderId="21" xfId="5" applyNumberFormat="1" applyFont="1" applyBorder="1" applyAlignment="1">
      <alignment wrapText="1"/>
    </xf>
    <xf numFmtId="0" fontId="13" fillId="0" borderId="21" xfId="0" applyFont="1" applyFill="1" applyBorder="1" applyAlignment="1">
      <alignment horizontal="left" wrapText="1"/>
    </xf>
    <xf numFmtId="0" fontId="11" fillId="0" borderId="21" xfId="0" applyNumberFormat="1" applyFont="1" applyBorder="1" applyAlignment="1">
      <alignment wrapText="1"/>
    </xf>
    <xf numFmtId="0" fontId="9" fillId="0" borderId="23" xfId="6" applyNumberFormat="1" applyFont="1" applyFill="1" applyBorder="1" applyAlignment="1">
      <alignment horizontal="left" wrapText="1" readingOrder="1"/>
    </xf>
    <xf numFmtId="0" fontId="13" fillId="0" borderId="24" xfId="0" applyFont="1" applyFill="1" applyBorder="1" applyAlignment="1">
      <alignment horizontal="left" wrapText="1"/>
    </xf>
    <xf numFmtId="0" fontId="11" fillId="0" borderId="22" xfId="0" applyNumberFormat="1" applyFont="1" applyFill="1" applyBorder="1" applyAlignment="1">
      <alignment wrapText="1"/>
    </xf>
    <xf numFmtId="0" fontId="11" fillId="0" borderId="24" xfId="0" applyNumberFormat="1" applyFont="1" applyFill="1" applyBorder="1" applyAlignment="1">
      <alignment wrapText="1"/>
    </xf>
    <xf numFmtId="0" fontId="11" fillId="0" borderId="0" xfId="5" applyNumberFormat="1" applyFont="1" applyBorder="1" applyAlignment="1">
      <alignment wrapText="1"/>
    </xf>
    <xf numFmtId="0" fontId="11" fillId="2" borderId="11" xfId="0" applyFont="1" applyFill="1" applyBorder="1" applyAlignment="1">
      <alignment vertical="distributed" wrapText="1"/>
    </xf>
    <xf numFmtId="0" fontId="11" fillId="2" borderId="11" xfId="0" applyFont="1" applyFill="1" applyBorder="1" applyAlignment="1">
      <alignment horizontal="center"/>
    </xf>
    <xf numFmtId="4" fontId="11" fillId="2" borderId="11" xfId="0" applyNumberFormat="1" applyFont="1" applyFill="1" applyBorder="1"/>
    <xf numFmtId="0" fontId="9" fillId="0" borderId="0" xfId="0" applyFont="1" applyAlignment="1">
      <alignment wrapText="1"/>
    </xf>
    <xf numFmtId="4" fontId="5" fillId="2" borderId="11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10" fillId="0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9" fillId="0" borderId="10" xfId="0" applyNumberFormat="1" applyFont="1" applyFill="1" applyBorder="1" applyAlignment="1"/>
    <xf numFmtId="4" fontId="9" fillId="0" borderId="7" xfId="0" applyNumberFormat="1" applyFont="1" applyFill="1" applyBorder="1" applyAlignment="1"/>
    <xf numFmtId="4" fontId="9" fillId="0" borderId="11" xfId="0" applyNumberFormat="1" applyFont="1" applyFill="1" applyBorder="1" applyAlignment="1"/>
    <xf numFmtId="0" fontId="6" fillId="2" borderId="11" xfId="2" applyNumberFormat="1" applyFont="1" applyFill="1" applyBorder="1" applyAlignment="1">
      <alignment horizontal="left" vertical="top" wrapText="1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showGridLines="0" view="pageBreakPreview" topLeftCell="A19" zoomScale="130" workbookViewId="0">
      <selection activeCell="F79" sqref="F79"/>
    </sheetView>
  </sheetViews>
  <sheetFormatPr defaultRowHeight="11.25" x14ac:dyDescent="0.2"/>
  <cols>
    <col min="1" max="1" width="35.7109375" style="2" customWidth="1"/>
    <col min="2" max="2" width="4.140625" style="2" customWidth="1"/>
    <col min="3" max="3" width="19" style="2" customWidth="1"/>
    <col min="4" max="4" width="10.42578125" style="6" customWidth="1"/>
    <col min="5" max="5" width="10.28515625" style="6" customWidth="1"/>
    <col min="6" max="6" width="11" style="38" customWidth="1"/>
    <col min="7" max="16384" width="9.140625" style="38"/>
  </cols>
  <sheetData>
    <row r="1" spans="1:6" ht="10.5" customHeight="1" x14ac:dyDescent="0.2">
      <c r="D1" s="38"/>
    </row>
    <row r="2" spans="1:6" ht="17.25" customHeight="1" thickBot="1" x14ac:dyDescent="0.25">
      <c r="A2" s="39" t="s">
        <v>232</v>
      </c>
      <c r="B2" s="39"/>
      <c r="C2" s="39"/>
      <c r="D2" s="39"/>
      <c r="E2" s="39"/>
      <c r="F2" s="1" t="s">
        <v>3</v>
      </c>
    </row>
    <row r="3" spans="1:6" ht="14.1" customHeight="1" x14ac:dyDescent="0.2">
      <c r="D3" s="144" t="s">
        <v>233</v>
      </c>
      <c r="E3" s="145"/>
      <c r="F3" s="3" t="s">
        <v>16</v>
      </c>
    </row>
    <row r="4" spans="1:6" ht="12.75" customHeight="1" x14ac:dyDescent="0.2">
      <c r="A4" s="4" t="s">
        <v>578</v>
      </c>
      <c r="B4" s="4"/>
      <c r="C4" s="4"/>
      <c r="D4" s="4"/>
      <c r="E4" s="4" t="s">
        <v>235</v>
      </c>
      <c r="F4" s="5" t="s">
        <v>579</v>
      </c>
    </row>
    <row r="5" spans="1:6" ht="15.75" customHeight="1" x14ac:dyDescent="0.2">
      <c r="A5" s="2" t="s">
        <v>32</v>
      </c>
      <c r="E5" s="6" t="s">
        <v>236</v>
      </c>
      <c r="F5" s="7" t="s">
        <v>97</v>
      </c>
    </row>
    <row r="6" spans="1:6" ht="12" customHeight="1" x14ac:dyDescent="0.2">
      <c r="A6" s="2" t="s">
        <v>237</v>
      </c>
      <c r="E6" s="6" t="s">
        <v>238</v>
      </c>
      <c r="F6" s="5" t="s">
        <v>98</v>
      </c>
    </row>
    <row r="7" spans="1:6" ht="26.25" customHeight="1" x14ac:dyDescent="0.2">
      <c r="A7" s="146" t="s">
        <v>239</v>
      </c>
      <c r="B7" s="146"/>
      <c r="C7" s="146"/>
      <c r="D7" s="146"/>
      <c r="E7" s="6" t="s">
        <v>293</v>
      </c>
      <c r="F7" s="5" t="s">
        <v>263</v>
      </c>
    </row>
    <row r="8" spans="1:6" ht="14.1" customHeight="1" x14ac:dyDescent="0.2">
      <c r="A8" s="8" t="s">
        <v>316</v>
      </c>
      <c r="F8" s="9"/>
    </row>
    <row r="9" spans="1:6" ht="14.1" customHeight="1" thickBot="1" x14ac:dyDescent="0.25">
      <c r="A9" s="2" t="s">
        <v>190</v>
      </c>
      <c r="E9" s="111" t="s">
        <v>585</v>
      </c>
      <c r="F9" s="10" t="s">
        <v>0</v>
      </c>
    </row>
    <row r="10" spans="1:6" ht="13.5" customHeight="1" x14ac:dyDescent="0.25">
      <c r="B10" s="40"/>
      <c r="C10" s="46" t="s">
        <v>22</v>
      </c>
      <c r="E10" s="111"/>
      <c r="F10" s="11"/>
    </row>
    <row r="11" spans="1:6" ht="5.25" customHeight="1" x14ac:dyDescent="0.2">
      <c r="A11" s="41"/>
      <c r="B11" s="41"/>
      <c r="C11" s="42"/>
      <c r="D11" s="43"/>
      <c r="E11" s="43"/>
      <c r="F11" s="44"/>
    </row>
    <row r="12" spans="1:6" ht="13.5" customHeight="1" x14ac:dyDescent="0.2">
      <c r="A12" s="12"/>
      <c r="B12" s="13" t="s">
        <v>7</v>
      </c>
      <c r="C12" s="14" t="s">
        <v>31</v>
      </c>
      <c r="D12" s="15" t="s">
        <v>24</v>
      </c>
      <c r="E12" s="14"/>
      <c r="F12" s="13" t="s">
        <v>17</v>
      </c>
    </row>
    <row r="13" spans="1:6" ht="9.9499999999999993" customHeight="1" x14ac:dyDescent="0.2">
      <c r="A13" s="16" t="s">
        <v>4</v>
      </c>
      <c r="B13" s="17" t="s">
        <v>8</v>
      </c>
      <c r="C13" s="16" t="s">
        <v>28</v>
      </c>
      <c r="D13" s="18" t="s">
        <v>25</v>
      </c>
      <c r="E13" s="18" t="s">
        <v>18</v>
      </c>
      <c r="F13" s="18" t="s">
        <v>2</v>
      </c>
    </row>
    <row r="14" spans="1:6" ht="9.9499999999999993" customHeight="1" x14ac:dyDescent="0.2">
      <c r="A14" s="19"/>
      <c r="B14" s="17" t="s">
        <v>9</v>
      </c>
      <c r="C14" s="16" t="s">
        <v>29</v>
      </c>
      <c r="D14" s="18" t="s">
        <v>2</v>
      </c>
      <c r="E14" s="18"/>
      <c r="F14" s="18"/>
    </row>
    <row r="15" spans="1:6" ht="9.9499999999999993" customHeight="1" x14ac:dyDescent="0.2">
      <c r="A15" s="20">
        <v>1</v>
      </c>
      <c r="B15" s="20">
        <v>2</v>
      </c>
      <c r="C15" s="20">
        <v>3</v>
      </c>
      <c r="D15" s="21" t="s">
        <v>1</v>
      </c>
      <c r="E15" s="21" t="s">
        <v>20</v>
      </c>
      <c r="F15" s="21" t="s">
        <v>21</v>
      </c>
    </row>
    <row r="16" spans="1:6" ht="12.75" customHeight="1" x14ac:dyDescent="0.2">
      <c r="A16" s="106" t="s">
        <v>33</v>
      </c>
      <c r="B16" s="147" t="s">
        <v>113</v>
      </c>
      <c r="C16" s="148" t="s">
        <v>23</v>
      </c>
      <c r="D16" s="149">
        <f>D18+D59</f>
        <v>9737600</v>
      </c>
      <c r="E16" s="149">
        <f>E18+E59</f>
        <v>2573036.86</v>
      </c>
      <c r="F16" s="142">
        <f>D16-E16</f>
        <v>7164563.1400000006</v>
      </c>
    </row>
    <row r="17" spans="1:6" ht="11.25" customHeight="1" x14ac:dyDescent="0.2">
      <c r="A17" s="107" t="s">
        <v>5</v>
      </c>
      <c r="B17" s="147"/>
      <c r="C17" s="148"/>
      <c r="D17" s="149"/>
      <c r="E17" s="149"/>
      <c r="F17" s="142"/>
    </row>
    <row r="18" spans="1:6" ht="12.75" customHeight="1" x14ac:dyDescent="0.2">
      <c r="A18" s="100" t="s">
        <v>34</v>
      </c>
      <c r="B18" s="101" t="s">
        <v>113</v>
      </c>
      <c r="C18" s="102" t="s">
        <v>191</v>
      </c>
      <c r="D18" s="103">
        <f>D19+D36+D47++D54+D25+D50</f>
        <v>9439800</v>
      </c>
      <c r="E18" s="103">
        <f>E19+E36+E47++E54+E25+E50</f>
        <v>2424236.86</v>
      </c>
      <c r="F18" s="104">
        <f>D18-E18</f>
        <v>7015563.1400000006</v>
      </c>
    </row>
    <row r="19" spans="1:6" ht="13.5" customHeight="1" x14ac:dyDescent="0.2">
      <c r="A19" s="100" t="s">
        <v>35</v>
      </c>
      <c r="B19" s="101" t="s">
        <v>113</v>
      </c>
      <c r="C19" s="102" t="s">
        <v>192</v>
      </c>
      <c r="D19" s="103">
        <f>D20</f>
        <v>1961000</v>
      </c>
      <c r="E19" s="103">
        <f>E20</f>
        <v>363373.23000000004</v>
      </c>
      <c r="F19" s="104">
        <f t="shared" ref="F19:F49" si="0">D19-E19</f>
        <v>1597626.77</v>
      </c>
    </row>
    <row r="20" spans="1:6" ht="12" customHeight="1" x14ac:dyDescent="0.2">
      <c r="A20" s="100" t="s">
        <v>36</v>
      </c>
      <c r="B20" s="101" t="s">
        <v>113</v>
      </c>
      <c r="C20" s="102" t="s">
        <v>193</v>
      </c>
      <c r="D20" s="103">
        <f>D22</f>
        <v>1961000</v>
      </c>
      <c r="E20" s="103">
        <f>E22+E24+E23</f>
        <v>363373.23000000004</v>
      </c>
      <c r="F20" s="104">
        <f t="shared" si="0"/>
        <v>1597626.77</v>
      </c>
    </row>
    <row r="21" spans="1:6" ht="56.25" hidden="1" customHeight="1" x14ac:dyDescent="0.2">
      <c r="A21" s="94"/>
      <c r="B21" s="101" t="s">
        <v>113</v>
      </c>
      <c r="C21" s="102"/>
      <c r="D21" s="103"/>
      <c r="E21" s="103"/>
      <c r="F21" s="104"/>
    </row>
    <row r="22" spans="1:6" ht="69" customHeight="1" x14ac:dyDescent="0.2">
      <c r="A22" s="100" t="s">
        <v>294</v>
      </c>
      <c r="B22" s="101" t="s">
        <v>113</v>
      </c>
      <c r="C22" s="102" t="s">
        <v>194</v>
      </c>
      <c r="D22" s="103">
        <v>1961000</v>
      </c>
      <c r="E22" s="105">
        <v>363019.4</v>
      </c>
      <c r="F22" s="104">
        <f t="shared" si="0"/>
        <v>1597980.6</v>
      </c>
    </row>
    <row r="23" spans="1:6" ht="102.75" hidden="1" customHeight="1" x14ac:dyDescent="0.2">
      <c r="A23" s="94" t="s">
        <v>261</v>
      </c>
      <c r="B23" s="101" t="s">
        <v>113</v>
      </c>
      <c r="C23" s="102" t="s">
        <v>262</v>
      </c>
      <c r="D23" s="103" t="s">
        <v>66</v>
      </c>
      <c r="E23" s="105"/>
      <c r="F23" s="104" t="s">
        <v>66</v>
      </c>
    </row>
    <row r="24" spans="1:6" ht="47.25" customHeight="1" x14ac:dyDescent="0.2">
      <c r="A24" s="100" t="s">
        <v>189</v>
      </c>
      <c r="B24" s="101" t="s">
        <v>113</v>
      </c>
      <c r="C24" s="102" t="s">
        <v>195</v>
      </c>
      <c r="D24" s="103" t="s">
        <v>66</v>
      </c>
      <c r="E24" s="105">
        <v>353.83</v>
      </c>
      <c r="F24" s="104" t="s">
        <v>66</v>
      </c>
    </row>
    <row r="25" spans="1:6" ht="33.75" customHeight="1" x14ac:dyDescent="0.2">
      <c r="A25" s="100" t="s">
        <v>119</v>
      </c>
      <c r="B25" s="101" t="s">
        <v>113</v>
      </c>
      <c r="C25" s="102" t="s">
        <v>196</v>
      </c>
      <c r="D25" s="103">
        <f>D26</f>
        <v>890100</v>
      </c>
      <c r="E25" s="103">
        <f>E26</f>
        <v>195703.32</v>
      </c>
      <c r="F25" s="104">
        <f t="shared" ref="F25:F30" si="1">D25-E25</f>
        <v>694396.67999999993</v>
      </c>
    </row>
    <row r="26" spans="1:6" ht="26.25" customHeight="1" x14ac:dyDescent="0.2">
      <c r="A26" s="100" t="s">
        <v>120</v>
      </c>
      <c r="B26" s="101" t="s">
        <v>113</v>
      </c>
      <c r="C26" s="102" t="s">
        <v>197</v>
      </c>
      <c r="D26" s="103">
        <f>D27+D28+D29+D30</f>
        <v>890100</v>
      </c>
      <c r="E26" s="103">
        <f>E27+E28+E29+E30</f>
        <v>195703.32</v>
      </c>
      <c r="F26" s="104">
        <f t="shared" si="1"/>
        <v>694396.67999999993</v>
      </c>
    </row>
    <row r="27" spans="1:6" ht="68.25" customHeight="1" x14ac:dyDescent="0.2">
      <c r="A27" s="100" t="s">
        <v>121</v>
      </c>
      <c r="B27" s="101" t="s">
        <v>113</v>
      </c>
      <c r="C27" s="102" t="s">
        <v>198</v>
      </c>
      <c r="D27" s="103">
        <v>310300</v>
      </c>
      <c r="E27" s="105">
        <v>68073.649999999994</v>
      </c>
      <c r="F27" s="104">
        <f t="shared" si="1"/>
        <v>242226.35</v>
      </c>
    </row>
    <row r="28" spans="1:6" ht="80.25" customHeight="1" x14ac:dyDescent="0.2">
      <c r="A28" s="100" t="s">
        <v>304</v>
      </c>
      <c r="B28" s="101" t="s">
        <v>113</v>
      </c>
      <c r="C28" s="102" t="s">
        <v>199</v>
      </c>
      <c r="D28" s="103">
        <v>6200</v>
      </c>
      <c r="E28" s="105">
        <v>1189.19</v>
      </c>
      <c r="F28" s="104">
        <f t="shared" si="1"/>
        <v>5010.8099999999995</v>
      </c>
    </row>
    <row r="29" spans="1:6" ht="68.25" customHeight="1" x14ac:dyDescent="0.2">
      <c r="A29" s="100" t="s">
        <v>305</v>
      </c>
      <c r="B29" s="101" t="s">
        <v>113</v>
      </c>
      <c r="C29" s="102" t="s">
        <v>200</v>
      </c>
      <c r="D29" s="103">
        <v>573600</v>
      </c>
      <c r="E29" s="105">
        <v>138680.26</v>
      </c>
      <c r="F29" s="104">
        <f t="shared" si="1"/>
        <v>434919.74</v>
      </c>
    </row>
    <row r="30" spans="1:6" ht="69.75" customHeight="1" x14ac:dyDescent="0.2">
      <c r="A30" s="100" t="s">
        <v>306</v>
      </c>
      <c r="B30" s="101" t="s">
        <v>113</v>
      </c>
      <c r="C30" s="102" t="s">
        <v>201</v>
      </c>
      <c r="D30" s="103">
        <v>0</v>
      </c>
      <c r="E30" s="105">
        <v>-12239.78</v>
      </c>
      <c r="F30" s="104">
        <f t="shared" si="1"/>
        <v>12239.78</v>
      </c>
    </row>
    <row r="31" spans="1:6" ht="59.25" hidden="1" customHeight="1" x14ac:dyDescent="0.2">
      <c r="A31" s="94"/>
      <c r="B31" s="95" t="s">
        <v>113</v>
      </c>
      <c r="C31" s="96"/>
      <c r="D31" s="97"/>
      <c r="E31" s="99"/>
      <c r="F31" s="98">
        <f t="shared" si="0"/>
        <v>0</v>
      </c>
    </row>
    <row r="32" spans="1:6" ht="57" hidden="1" customHeight="1" x14ac:dyDescent="0.2">
      <c r="A32" s="94"/>
      <c r="B32" s="95" t="s">
        <v>113</v>
      </c>
      <c r="C32" s="96"/>
      <c r="D32" s="97"/>
      <c r="E32" s="97"/>
      <c r="F32" s="98">
        <f t="shared" si="0"/>
        <v>0</v>
      </c>
    </row>
    <row r="33" spans="1:6" ht="49.5" hidden="1" customHeight="1" x14ac:dyDescent="0.2">
      <c r="A33" s="94" t="s">
        <v>112</v>
      </c>
      <c r="B33" s="95" t="s">
        <v>113</v>
      </c>
      <c r="C33" s="96" t="s">
        <v>202</v>
      </c>
      <c r="D33" s="97" t="s">
        <v>66</v>
      </c>
      <c r="E33" s="99"/>
      <c r="F33" s="98"/>
    </row>
    <row r="34" spans="1:6" ht="14.25" hidden="1" customHeight="1" x14ac:dyDescent="0.2">
      <c r="A34" s="94" t="s">
        <v>116</v>
      </c>
      <c r="B34" s="95" t="s">
        <v>113</v>
      </c>
      <c r="C34" s="96" t="s">
        <v>203</v>
      </c>
      <c r="D34" s="97" t="s">
        <v>66</v>
      </c>
      <c r="E34" s="97"/>
      <c r="F34" s="98"/>
    </row>
    <row r="35" spans="1:6" ht="14.25" hidden="1" customHeight="1" x14ac:dyDescent="0.2">
      <c r="A35" s="94" t="s">
        <v>116</v>
      </c>
      <c r="B35" s="95" t="s">
        <v>113</v>
      </c>
      <c r="C35" s="96" t="s">
        <v>204</v>
      </c>
      <c r="D35" s="97" t="s">
        <v>66</v>
      </c>
      <c r="E35" s="99"/>
      <c r="F35" s="98"/>
    </row>
    <row r="36" spans="1:6" ht="12" customHeight="1" x14ac:dyDescent="0.2">
      <c r="A36" s="100" t="s">
        <v>37</v>
      </c>
      <c r="B36" s="101" t="s">
        <v>113</v>
      </c>
      <c r="C36" s="102" t="s">
        <v>205</v>
      </c>
      <c r="D36" s="103">
        <f>D37+D42+D39</f>
        <v>6515700</v>
      </c>
      <c r="E36" s="103">
        <f>E37+E42+E39</f>
        <v>1813747.8699999999</v>
      </c>
      <c r="F36" s="104">
        <f t="shared" si="0"/>
        <v>4701952.13</v>
      </c>
    </row>
    <row r="37" spans="1:6" ht="12.75" customHeight="1" x14ac:dyDescent="0.2">
      <c r="A37" s="100" t="s">
        <v>38</v>
      </c>
      <c r="B37" s="101" t="s">
        <v>113</v>
      </c>
      <c r="C37" s="102" t="s">
        <v>206</v>
      </c>
      <c r="D37" s="103">
        <f>D38</f>
        <v>364600</v>
      </c>
      <c r="E37" s="103">
        <f>E38</f>
        <v>1659.76</v>
      </c>
      <c r="F37" s="104">
        <f t="shared" si="0"/>
        <v>362940.24</v>
      </c>
    </row>
    <row r="38" spans="1:6" ht="35.25" customHeight="1" x14ac:dyDescent="0.2">
      <c r="A38" s="100" t="s">
        <v>586</v>
      </c>
      <c r="B38" s="101" t="s">
        <v>113</v>
      </c>
      <c r="C38" s="102" t="s">
        <v>207</v>
      </c>
      <c r="D38" s="103">
        <v>364600</v>
      </c>
      <c r="E38" s="105">
        <v>1659.76</v>
      </c>
      <c r="F38" s="104">
        <f t="shared" si="0"/>
        <v>362940.24</v>
      </c>
    </row>
    <row r="39" spans="1:6" ht="12" hidden="1" customHeight="1" x14ac:dyDescent="0.2">
      <c r="A39" s="94"/>
      <c r="B39" s="95" t="s">
        <v>113</v>
      </c>
      <c r="C39" s="96"/>
      <c r="D39" s="97"/>
      <c r="E39" s="97"/>
      <c r="F39" s="98"/>
    </row>
    <row r="40" spans="1:6" ht="12" hidden="1" customHeight="1" x14ac:dyDescent="0.2">
      <c r="A40" s="94"/>
      <c r="B40" s="95" t="s">
        <v>113</v>
      </c>
      <c r="C40" s="96"/>
      <c r="D40" s="97"/>
      <c r="E40" s="99"/>
      <c r="F40" s="98"/>
    </row>
    <row r="41" spans="1:6" ht="21" hidden="1" customHeight="1" x14ac:dyDescent="0.2">
      <c r="A41" s="94"/>
      <c r="B41" s="95" t="s">
        <v>113</v>
      </c>
      <c r="C41" s="96"/>
      <c r="D41" s="97"/>
      <c r="E41" s="99"/>
      <c r="F41" s="98"/>
    </row>
    <row r="42" spans="1:6" ht="12.75" customHeight="1" x14ac:dyDescent="0.2">
      <c r="A42" s="100" t="s">
        <v>39</v>
      </c>
      <c r="B42" s="101" t="s">
        <v>113</v>
      </c>
      <c r="C42" s="102" t="s">
        <v>208</v>
      </c>
      <c r="D42" s="103">
        <f>D43+D45</f>
        <v>6151100</v>
      </c>
      <c r="E42" s="103">
        <f>E43+E45</f>
        <v>1812088.1099999999</v>
      </c>
      <c r="F42" s="104">
        <f t="shared" si="0"/>
        <v>4339011.8900000006</v>
      </c>
    </row>
    <row r="43" spans="1:6" ht="15.75" customHeight="1" x14ac:dyDescent="0.2">
      <c r="A43" s="100" t="s">
        <v>307</v>
      </c>
      <c r="B43" s="101" t="s">
        <v>113</v>
      </c>
      <c r="C43" s="102" t="s">
        <v>318</v>
      </c>
      <c r="D43" s="103">
        <f>D44</f>
        <v>3435500</v>
      </c>
      <c r="E43" s="103">
        <f>E44</f>
        <v>1769778.97</v>
      </c>
      <c r="F43" s="104">
        <f t="shared" si="0"/>
        <v>1665721.03</v>
      </c>
    </row>
    <row r="44" spans="1:6" ht="35.25" customHeight="1" x14ac:dyDescent="0.2">
      <c r="A44" s="100" t="s">
        <v>309</v>
      </c>
      <c r="B44" s="101" t="s">
        <v>113</v>
      </c>
      <c r="C44" s="102" t="s">
        <v>308</v>
      </c>
      <c r="D44" s="103">
        <v>3435500</v>
      </c>
      <c r="E44" s="105">
        <v>1769778.97</v>
      </c>
      <c r="F44" s="104">
        <f t="shared" si="0"/>
        <v>1665721.03</v>
      </c>
    </row>
    <row r="45" spans="1:6" ht="15.75" customHeight="1" x14ac:dyDescent="0.2">
      <c r="A45" s="100" t="s">
        <v>310</v>
      </c>
      <c r="B45" s="101" t="s">
        <v>113</v>
      </c>
      <c r="C45" s="102" t="s">
        <v>311</v>
      </c>
      <c r="D45" s="103">
        <f>D46</f>
        <v>2715600</v>
      </c>
      <c r="E45" s="103">
        <f>E46</f>
        <v>42309.14</v>
      </c>
      <c r="F45" s="104">
        <f t="shared" si="0"/>
        <v>2673290.86</v>
      </c>
    </row>
    <row r="46" spans="1:6" ht="38.25" customHeight="1" x14ac:dyDescent="0.2">
      <c r="A46" s="100" t="s">
        <v>313</v>
      </c>
      <c r="B46" s="101" t="s">
        <v>113</v>
      </c>
      <c r="C46" s="102" t="s">
        <v>312</v>
      </c>
      <c r="D46" s="103">
        <v>2715600</v>
      </c>
      <c r="E46" s="105">
        <v>42309.14</v>
      </c>
      <c r="F46" s="104">
        <f t="shared" si="0"/>
        <v>2673290.86</v>
      </c>
    </row>
    <row r="47" spans="1:6" ht="12.75" customHeight="1" x14ac:dyDescent="0.2">
      <c r="A47" s="100" t="s">
        <v>41</v>
      </c>
      <c r="B47" s="101" t="s">
        <v>113</v>
      </c>
      <c r="C47" s="102" t="s">
        <v>209</v>
      </c>
      <c r="D47" s="103">
        <f>D48</f>
        <v>7300</v>
      </c>
      <c r="E47" s="103">
        <f>E48</f>
        <v>0</v>
      </c>
      <c r="F47" s="112">
        <f t="shared" si="0"/>
        <v>7300</v>
      </c>
    </row>
    <row r="48" spans="1:6" ht="46.5" customHeight="1" x14ac:dyDescent="0.2">
      <c r="A48" s="100" t="s">
        <v>42</v>
      </c>
      <c r="B48" s="101" t="s">
        <v>113</v>
      </c>
      <c r="C48" s="102" t="s">
        <v>210</v>
      </c>
      <c r="D48" s="103">
        <f>D49</f>
        <v>7300</v>
      </c>
      <c r="E48" s="103">
        <f>E49</f>
        <v>0</v>
      </c>
      <c r="F48" s="112">
        <f t="shared" si="0"/>
        <v>7300</v>
      </c>
    </row>
    <row r="49" spans="1:6" ht="69" customHeight="1" x14ac:dyDescent="0.2">
      <c r="A49" s="100" t="s">
        <v>43</v>
      </c>
      <c r="B49" s="101" t="s">
        <v>113</v>
      </c>
      <c r="C49" s="102" t="s">
        <v>211</v>
      </c>
      <c r="D49" s="103">
        <v>7300</v>
      </c>
      <c r="E49" s="105">
        <v>0</v>
      </c>
      <c r="F49" s="112">
        <f t="shared" si="0"/>
        <v>7300</v>
      </c>
    </row>
    <row r="50" spans="1:6" ht="33.75" customHeight="1" x14ac:dyDescent="0.2">
      <c r="A50" s="100" t="s">
        <v>51</v>
      </c>
      <c r="B50" s="101" t="s">
        <v>113</v>
      </c>
      <c r="C50" s="102" t="s">
        <v>212</v>
      </c>
      <c r="D50" s="103">
        <f>SUM(D51)</f>
        <v>10000</v>
      </c>
      <c r="E50" s="103">
        <f>SUM(E51)</f>
        <v>1412.44</v>
      </c>
      <c r="F50" s="109" t="s">
        <v>66</v>
      </c>
    </row>
    <row r="51" spans="1:6" ht="80.25" customHeight="1" x14ac:dyDescent="0.2">
      <c r="A51" s="100" t="s">
        <v>40</v>
      </c>
      <c r="B51" s="101" t="s">
        <v>113</v>
      </c>
      <c r="C51" s="102" t="s">
        <v>213</v>
      </c>
      <c r="D51" s="103">
        <f>SUM(D52)</f>
        <v>10000</v>
      </c>
      <c r="E51" s="103">
        <f>E52</f>
        <v>1412.44</v>
      </c>
      <c r="F51" s="109" t="s">
        <v>66</v>
      </c>
    </row>
    <row r="52" spans="1:6" ht="49.5" customHeight="1" x14ac:dyDescent="0.2">
      <c r="A52" s="156" t="s">
        <v>582</v>
      </c>
      <c r="B52" s="101" t="s">
        <v>113</v>
      </c>
      <c r="C52" s="102" t="s">
        <v>580</v>
      </c>
      <c r="D52" s="103">
        <f>SUM(D53)</f>
        <v>10000</v>
      </c>
      <c r="E52" s="105">
        <f>E53</f>
        <v>1412.44</v>
      </c>
      <c r="F52" s="109" t="s">
        <v>66</v>
      </c>
    </row>
    <row r="53" spans="1:6" ht="44.25" customHeight="1" x14ac:dyDescent="0.2">
      <c r="A53" s="156" t="s">
        <v>583</v>
      </c>
      <c r="B53" s="101" t="s">
        <v>113</v>
      </c>
      <c r="C53" s="102" t="s">
        <v>581</v>
      </c>
      <c r="D53" s="103">
        <v>10000</v>
      </c>
      <c r="E53" s="105">
        <v>1412.44</v>
      </c>
      <c r="F53" s="109" t="s">
        <v>66</v>
      </c>
    </row>
    <row r="54" spans="1:6" ht="10.5" customHeight="1" x14ac:dyDescent="0.2">
      <c r="A54" s="100" t="s">
        <v>114</v>
      </c>
      <c r="B54" s="101" t="s">
        <v>113</v>
      </c>
      <c r="C54" s="102" t="s">
        <v>214</v>
      </c>
      <c r="D54" s="103">
        <f>D55+D57</f>
        <v>55700</v>
      </c>
      <c r="E54" s="103">
        <f>E55</f>
        <v>50000</v>
      </c>
      <c r="F54" s="104">
        <f>D54-E54</f>
        <v>5700</v>
      </c>
    </row>
    <row r="55" spans="1:6" ht="36" customHeight="1" x14ac:dyDescent="0.2">
      <c r="A55" s="100" t="s">
        <v>117</v>
      </c>
      <c r="B55" s="101" t="s">
        <v>113</v>
      </c>
      <c r="C55" s="102" t="s">
        <v>215</v>
      </c>
      <c r="D55" s="103">
        <f>D56</f>
        <v>50000</v>
      </c>
      <c r="E55" s="103">
        <f>E56</f>
        <v>50000</v>
      </c>
      <c r="F55" s="115" t="s">
        <v>66</v>
      </c>
    </row>
    <row r="56" spans="1:6" ht="47.25" customHeight="1" x14ac:dyDescent="0.2">
      <c r="A56" s="100" t="s">
        <v>587</v>
      </c>
      <c r="B56" s="101" t="s">
        <v>113</v>
      </c>
      <c r="C56" s="102" t="s">
        <v>216</v>
      </c>
      <c r="D56" s="103">
        <v>50000</v>
      </c>
      <c r="E56" s="103">
        <v>50000</v>
      </c>
      <c r="F56" s="115" t="s">
        <v>66</v>
      </c>
    </row>
    <row r="57" spans="1:6" ht="24" customHeight="1" x14ac:dyDescent="0.2">
      <c r="A57" s="100" t="s">
        <v>115</v>
      </c>
      <c r="B57" s="101" t="s">
        <v>113</v>
      </c>
      <c r="C57" s="102" t="s">
        <v>217</v>
      </c>
      <c r="D57" s="103">
        <f>D58</f>
        <v>5700</v>
      </c>
      <c r="E57" s="103">
        <v>0</v>
      </c>
      <c r="F57" s="104">
        <v>3700</v>
      </c>
    </row>
    <row r="58" spans="1:6" ht="37.5" customHeight="1" x14ac:dyDescent="0.2">
      <c r="A58" s="100" t="s">
        <v>588</v>
      </c>
      <c r="B58" s="101" t="s">
        <v>113</v>
      </c>
      <c r="C58" s="102" t="s">
        <v>218</v>
      </c>
      <c r="D58" s="103">
        <v>5700</v>
      </c>
      <c r="E58" s="105">
        <v>0</v>
      </c>
      <c r="F58" s="104">
        <v>3700</v>
      </c>
    </row>
    <row r="59" spans="1:6" ht="15" customHeight="1" x14ac:dyDescent="0.2">
      <c r="A59" s="100" t="s">
        <v>44</v>
      </c>
      <c r="B59" s="101" t="s">
        <v>113</v>
      </c>
      <c r="C59" s="102" t="s">
        <v>219</v>
      </c>
      <c r="D59" s="103">
        <f>SUM(D60)</f>
        <v>297800</v>
      </c>
      <c r="E59" s="103">
        <f>E60</f>
        <v>148800</v>
      </c>
      <c r="F59" s="104">
        <f>D59-E59</f>
        <v>149000</v>
      </c>
    </row>
    <row r="60" spans="1:6" ht="36.75" customHeight="1" x14ac:dyDescent="0.2">
      <c r="A60" s="100" t="s">
        <v>45</v>
      </c>
      <c r="B60" s="101" t="s">
        <v>113</v>
      </c>
      <c r="C60" s="102" t="s">
        <v>220</v>
      </c>
      <c r="D60" s="103">
        <f>SUM(D61+D66)</f>
        <v>297800</v>
      </c>
      <c r="E60" s="103">
        <f>SUM(E61)</f>
        <v>148800</v>
      </c>
      <c r="F60" s="113">
        <f>D60-E60</f>
        <v>149000</v>
      </c>
    </row>
    <row r="61" spans="1:6" ht="24" customHeight="1" x14ac:dyDescent="0.2">
      <c r="A61" s="100" t="s">
        <v>46</v>
      </c>
      <c r="B61" s="101" t="s">
        <v>113</v>
      </c>
      <c r="C61" s="102" t="s">
        <v>221</v>
      </c>
      <c r="D61" s="103">
        <f>D62+D64</f>
        <v>175000</v>
      </c>
      <c r="E61" s="103">
        <f>E62+E64</f>
        <v>148800</v>
      </c>
      <c r="F61" s="115" t="s">
        <v>66</v>
      </c>
    </row>
    <row r="62" spans="1:6" ht="33.75" customHeight="1" x14ac:dyDescent="0.2">
      <c r="A62" s="100" t="s">
        <v>47</v>
      </c>
      <c r="B62" s="101" t="s">
        <v>113</v>
      </c>
      <c r="C62" s="102" t="s">
        <v>222</v>
      </c>
      <c r="D62" s="103">
        <f>D63</f>
        <v>174800</v>
      </c>
      <c r="E62" s="103">
        <f>E63</f>
        <v>148600</v>
      </c>
      <c r="F62" s="115" t="s">
        <v>66</v>
      </c>
    </row>
    <row r="63" spans="1:6" ht="36.75" customHeight="1" x14ac:dyDescent="0.2">
      <c r="A63" s="100" t="s">
        <v>592</v>
      </c>
      <c r="B63" s="101" t="s">
        <v>113</v>
      </c>
      <c r="C63" s="102" t="s">
        <v>223</v>
      </c>
      <c r="D63" s="103">
        <v>174800</v>
      </c>
      <c r="E63" s="105">
        <v>148600</v>
      </c>
      <c r="F63" s="115" t="s">
        <v>66</v>
      </c>
    </row>
    <row r="64" spans="1:6" ht="33" customHeight="1" x14ac:dyDescent="0.2">
      <c r="A64" s="100" t="s">
        <v>48</v>
      </c>
      <c r="B64" s="101" t="s">
        <v>113</v>
      </c>
      <c r="C64" s="102" t="s">
        <v>224</v>
      </c>
      <c r="D64" s="103">
        <f>D65</f>
        <v>200</v>
      </c>
      <c r="E64" s="103">
        <f>E65</f>
        <v>200</v>
      </c>
      <c r="F64" s="112" t="s">
        <v>66</v>
      </c>
    </row>
    <row r="65" spans="1:6" ht="34.5" customHeight="1" x14ac:dyDescent="0.2">
      <c r="A65" s="100" t="s">
        <v>589</v>
      </c>
      <c r="B65" s="101" t="s">
        <v>113</v>
      </c>
      <c r="C65" s="102" t="s">
        <v>225</v>
      </c>
      <c r="D65" s="103">
        <v>200</v>
      </c>
      <c r="E65" s="105">
        <v>200</v>
      </c>
      <c r="F65" s="112" t="s">
        <v>66</v>
      </c>
    </row>
    <row r="66" spans="1:6" ht="18" customHeight="1" x14ac:dyDescent="0.2">
      <c r="A66" s="100" t="s">
        <v>49</v>
      </c>
      <c r="B66" s="101" t="s">
        <v>113</v>
      </c>
      <c r="C66" s="102" t="s">
        <v>226</v>
      </c>
      <c r="D66" s="103">
        <f>SUM(D67)</f>
        <v>122800</v>
      </c>
      <c r="E66" s="103">
        <f>SUM(E67)</f>
        <v>0</v>
      </c>
      <c r="F66" s="125" t="s">
        <v>66</v>
      </c>
    </row>
    <row r="67" spans="1:6" ht="25.5" customHeight="1" x14ac:dyDescent="0.2">
      <c r="A67" s="100" t="s">
        <v>50</v>
      </c>
      <c r="B67" s="101" t="s">
        <v>113</v>
      </c>
      <c r="C67" s="102" t="s">
        <v>227</v>
      </c>
      <c r="D67" s="103">
        <f>SUM(D68)</f>
        <v>122800</v>
      </c>
      <c r="E67" s="103">
        <f>SUM(E68)</f>
        <v>0</v>
      </c>
      <c r="F67" s="125" t="s">
        <v>66</v>
      </c>
    </row>
    <row r="68" spans="1:6" ht="25.5" customHeight="1" x14ac:dyDescent="0.2">
      <c r="A68" s="100" t="s">
        <v>584</v>
      </c>
      <c r="B68" s="101" t="s">
        <v>113</v>
      </c>
      <c r="C68" s="102" t="s">
        <v>228</v>
      </c>
      <c r="D68" s="103">
        <v>122800</v>
      </c>
      <c r="E68" s="103">
        <v>0</v>
      </c>
      <c r="F68" s="125"/>
    </row>
    <row r="69" spans="1:6" ht="15.95" customHeight="1" x14ac:dyDescent="0.2">
      <c r="A69" s="38"/>
      <c r="B69" s="22"/>
      <c r="C69" s="23"/>
      <c r="D69" s="24"/>
      <c r="E69" s="24"/>
      <c r="F69" s="23"/>
    </row>
    <row r="70" spans="1:6" ht="11.1" customHeight="1" x14ac:dyDescent="0.2">
      <c r="A70" s="25"/>
      <c r="B70" s="26"/>
      <c r="C70" s="27"/>
      <c r="D70" s="28"/>
      <c r="E70" s="28"/>
      <c r="F70" s="28"/>
    </row>
    <row r="71" spans="1:6" ht="15.75" x14ac:dyDescent="0.25">
      <c r="A71" s="143" t="s">
        <v>100</v>
      </c>
      <c r="B71" s="143"/>
      <c r="C71" s="143"/>
      <c r="D71" s="143"/>
      <c r="E71" s="143"/>
      <c r="F71" s="143"/>
    </row>
    <row r="72" spans="1:6" ht="11.25" customHeight="1" x14ac:dyDescent="0.2">
      <c r="A72" s="41"/>
      <c r="B72" s="45"/>
      <c r="C72" s="42"/>
      <c r="D72" s="43"/>
      <c r="E72" s="43"/>
      <c r="F72" s="44"/>
    </row>
    <row r="73" spans="1:6" x14ac:dyDescent="0.2">
      <c r="A73" s="12"/>
      <c r="B73" s="13" t="s">
        <v>7</v>
      </c>
      <c r="C73" s="14" t="s">
        <v>30</v>
      </c>
      <c r="D73" s="15" t="s">
        <v>26</v>
      </c>
      <c r="E73" s="14"/>
      <c r="F73" s="13" t="s">
        <v>17</v>
      </c>
    </row>
    <row r="74" spans="1:6" x14ac:dyDescent="0.2">
      <c r="A74" s="16" t="s">
        <v>4</v>
      </c>
      <c r="B74" s="17" t="s">
        <v>8</v>
      </c>
      <c r="C74" s="16" t="s">
        <v>6</v>
      </c>
      <c r="D74" s="18" t="s">
        <v>25</v>
      </c>
      <c r="E74" s="18" t="s">
        <v>18</v>
      </c>
      <c r="F74" s="18" t="s">
        <v>2</v>
      </c>
    </row>
    <row r="75" spans="1:6" x14ac:dyDescent="0.2">
      <c r="A75" s="19"/>
      <c r="B75" s="17" t="s">
        <v>9</v>
      </c>
      <c r="C75" s="27" t="s">
        <v>27</v>
      </c>
      <c r="D75" s="18" t="s">
        <v>2</v>
      </c>
      <c r="E75" s="16"/>
      <c r="F75" s="17"/>
    </row>
    <row r="76" spans="1:6" ht="10.5" customHeight="1" x14ac:dyDescent="0.2">
      <c r="A76" s="16"/>
      <c r="B76" s="17"/>
      <c r="C76" s="16" t="s">
        <v>28</v>
      </c>
      <c r="D76" s="18"/>
      <c r="E76" s="18"/>
      <c r="F76" s="18"/>
    </row>
    <row r="77" spans="1:6" ht="10.5" customHeight="1" x14ac:dyDescent="0.2">
      <c r="A77" s="16"/>
      <c r="B77" s="17"/>
      <c r="C77" s="27" t="s">
        <v>29</v>
      </c>
      <c r="D77" s="18"/>
      <c r="E77" s="18"/>
      <c r="F77" s="18"/>
    </row>
    <row r="78" spans="1:6" ht="9.75" customHeight="1" thickBot="1" x14ac:dyDescent="0.25">
      <c r="A78" s="20">
        <v>1</v>
      </c>
      <c r="B78" s="29">
        <v>2</v>
      </c>
      <c r="C78" s="29">
        <v>3</v>
      </c>
      <c r="D78" s="15" t="s">
        <v>1</v>
      </c>
      <c r="E78" s="15" t="s">
        <v>20</v>
      </c>
      <c r="F78" s="15" t="s">
        <v>21</v>
      </c>
    </row>
    <row r="79" spans="1:6" ht="37.5" customHeight="1" x14ac:dyDescent="0.2">
      <c r="A79" s="30" t="s">
        <v>240</v>
      </c>
      <c r="B79" s="52" t="s">
        <v>10</v>
      </c>
      <c r="C79" s="53" t="s">
        <v>23</v>
      </c>
      <c r="D79" s="65">
        <f>D82</f>
        <v>500000</v>
      </c>
      <c r="E79" s="65">
        <f>E82</f>
        <v>55277.850000000093</v>
      </c>
      <c r="F79" s="54">
        <f>D79-E79</f>
        <v>444722.14999999991</v>
      </c>
    </row>
    <row r="80" spans="1:6" ht="21" customHeight="1" x14ac:dyDescent="0.2">
      <c r="A80" s="33" t="s">
        <v>188</v>
      </c>
      <c r="B80" s="55" t="s">
        <v>11</v>
      </c>
      <c r="C80" s="51" t="s">
        <v>23</v>
      </c>
      <c r="D80" s="32" t="s">
        <v>66</v>
      </c>
      <c r="E80" s="32" t="s">
        <v>66</v>
      </c>
      <c r="F80" s="51" t="s">
        <v>66</v>
      </c>
    </row>
    <row r="81" spans="1:6" ht="27" customHeight="1" x14ac:dyDescent="0.2">
      <c r="A81" s="33" t="s">
        <v>241</v>
      </c>
      <c r="B81" s="55" t="s">
        <v>12</v>
      </c>
      <c r="C81" s="51" t="s">
        <v>23</v>
      </c>
      <c r="D81" s="61" t="s">
        <v>66</v>
      </c>
      <c r="E81" s="61" t="s">
        <v>66</v>
      </c>
      <c r="F81" s="51" t="s">
        <v>66</v>
      </c>
    </row>
    <row r="82" spans="1:6" ht="26.25" customHeight="1" x14ac:dyDescent="0.2">
      <c r="A82" s="30" t="s">
        <v>13</v>
      </c>
      <c r="B82" s="56">
        <v>700</v>
      </c>
      <c r="C82" s="34" t="s">
        <v>65</v>
      </c>
      <c r="D82" s="66">
        <f>D83</f>
        <v>500000</v>
      </c>
      <c r="E82" s="66">
        <f>E83</f>
        <v>55277.850000000093</v>
      </c>
      <c r="F82" s="32">
        <f>D82-E82</f>
        <v>444722.14999999991</v>
      </c>
    </row>
    <row r="83" spans="1:6" ht="25.5" customHeight="1" x14ac:dyDescent="0.2">
      <c r="A83" s="30" t="s">
        <v>229</v>
      </c>
      <c r="B83" s="56">
        <v>700</v>
      </c>
      <c r="C83" s="34" t="s">
        <v>56</v>
      </c>
      <c r="D83" s="66">
        <f>D84+D88</f>
        <v>500000</v>
      </c>
      <c r="E83" s="66">
        <f>E84+E88</f>
        <v>55277.850000000093</v>
      </c>
      <c r="F83" s="51" t="s">
        <v>14</v>
      </c>
    </row>
    <row r="84" spans="1:6" ht="17.25" customHeight="1" x14ac:dyDescent="0.2">
      <c r="A84" s="30" t="s">
        <v>52</v>
      </c>
      <c r="B84" s="56">
        <v>710</v>
      </c>
      <c r="C84" s="34" t="s">
        <v>57</v>
      </c>
      <c r="D84" s="31">
        <f t="shared" ref="D84:E86" si="2">D85</f>
        <v>-9737600</v>
      </c>
      <c r="E84" s="66">
        <f t="shared" si="2"/>
        <v>-2573036.86</v>
      </c>
      <c r="F84" s="51" t="s">
        <v>14</v>
      </c>
    </row>
    <row r="85" spans="1:6" ht="18" customHeight="1" x14ac:dyDescent="0.2">
      <c r="A85" s="30" t="s">
        <v>53</v>
      </c>
      <c r="B85" s="56">
        <v>710</v>
      </c>
      <c r="C85" s="34" t="s">
        <v>58</v>
      </c>
      <c r="D85" s="31">
        <f t="shared" si="2"/>
        <v>-9737600</v>
      </c>
      <c r="E85" s="66">
        <f t="shared" si="2"/>
        <v>-2573036.86</v>
      </c>
      <c r="F85" s="51" t="s">
        <v>14</v>
      </c>
    </row>
    <row r="86" spans="1:6" ht="24" customHeight="1" x14ac:dyDescent="0.2">
      <c r="A86" s="30" t="s">
        <v>230</v>
      </c>
      <c r="B86" s="56">
        <v>710</v>
      </c>
      <c r="C86" s="34" t="s">
        <v>59</v>
      </c>
      <c r="D86" s="31">
        <f t="shared" si="2"/>
        <v>-9737600</v>
      </c>
      <c r="E86" s="66">
        <f t="shared" si="2"/>
        <v>-2573036.86</v>
      </c>
      <c r="F86" s="51" t="s">
        <v>14</v>
      </c>
    </row>
    <row r="87" spans="1:6" ht="22.5" customHeight="1" x14ac:dyDescent="0.2">
      <c r="A87" s="30" t="s">
        <v>590</v>
      </c>
      <c r="B87" s="56">
        <v>710</v>
      </c>
      <c r="C87" s="34" t="s">
        <v>60</v>
      </c>
      <c r="D87" s="31">
        <v>-9737600</v>
      </c>
      <c r="E87" s="67">
        <v>-2573036.86</v>
      </c>
      <c r="F87" s="51" t="s">
        <v>14</v>
      </c>
    </row>
    <row r="88" spans="1:6" ht="18.75" customHeight="1" x14ac:dyDescent="0.2">
      <c r="A88" s="30" t="s">
        <v>54</v>
      </c>
      <c r="B88" s="56">
        <v>720</v>
      </c>
      <c r="C88" s="34" t="s">
        <v>61</v>
      </c>
      <c r="D88" s="31">
        <f t="shared" ref="D88:E90" si="3">D89</f>
        <v>10237600</v>
      </c>
      <c r="E88" s="66">
        <f t="shared" si="3"/>
        <v>2628314.71</v>
      </c>
      <c r="F88" s="51" t="s">
        <v>14</v>
      </c>
    </row>
    <row r="89" spans="1:6" ht="14.25" customHeight="1" x14ac:dyDescent="0.2">
      <c r="A89" s="30" t="s">
        <v>55</v>
      </c>
      <c r="B89" s="56">
        <v>720</v>
      </c>
      <c r="C89" s="34" t="s">
        <v>62</v>
      </c>
      <c r="D89" s="31">
        <f t="shared" si="3"/>
        <v>10237600</v>
      </c>
      <c r="E89" s="66">
        <f t="shared" si="3"/>
        <v>2628314.71</v>
      </c>
      <c r="F89" s="51" t="s">
        <v>14</v>
      </c>
    </row>
    <row r="90" spans="1:6" ht="24.75" customHeight="1" x14ac:dyDescent="0.2">
      <c r="A90" s="30" t="s">
        <v>231</v>
      </c>
      <c r="B90" s="56">
        <v>720</v>
      </c>
      <c r="C90" s="34" t="s">
        <v>63</v>
      </c>
      <c r="D90" s="31">
        <f t="shared" si="3"/>
        <v>10237600</v>
      </c>
      <c r="E90" s="66">
        <f t="shared" si="3"/>
        <v>2628314.71</v>
      </c>
      <c r="F90" s="51" t="s">
        <v>14</v>
      </c>
    </row>
    <row r="91" spans="1:6" ht="23.25" customHeight="1" thickBot="1" x14ac:dyDescent="0.25">
      <c r="A91" s="30" t="s">
        <v>591</v>
      </c>
      <c r="B91" s="57">
        <v>720</v>
      </c>
      <c r="C91" s="58" t="s">
        <v>64</v>
      </c>
      <c r="D91" s="59">
        <v>10237600</v>
      </c>
      <c r="E91" s="68">
        <v>2628314.71</v>
      </c>
      <c r="F91" s="60" t="s">
        <v>14</v>
      </c>
    </row>
    <row r="92" spans="1:6" ht="3.75" hidden="1" customHeight="1" x14ac:dyDescent="0.2">
      <c r="A92" s="35"/>
      <c r="B92" s="23"/>
      <c r="C92" s="23"/>
      <c r="D92" s="23"/>
      <c r="E92" s="23"/>
      <c r="F92" s="23"/>
    </row>
    <row r="93" spans="1:6" ht="12.75" hidden="1" customHeight="1" x14ac:dyDescent="0.2">
      <c r="A93" s="35"/>
      <c r="B93" s="23"/>
      <c r="C93" s="23"/>
      <c r="D93" s="23"/>
      <c r="E93" s="23"/>
      <c r="F93" s="23"/>
    </row>
    <row r="94" spans="1:6" ht="12.75" customHeight="1" x14ac:dyDescent="0.2">
      <c r="A94" s="25" t="s">
        <v>328</v>
      </c>
      <c r="B94" s="36"/>
      <c r="C94" s="23"/>
      <c r="D94" s="23"/>
      <c r="E94" s="23"/>
      <c r="F94" s="23"/>
    </row>
    <row r="95" spans="1:6" ht="9" customHeight="1" x14ac:dyDescent="0.2">
      <c r="A95" s="2" t="s">
        <v>234</v>
      </c>
      <c r="B95" s="36"/>
      <c r="C95" s="23"/>
      <c r="D95" s="23"/>
      <c r="E95" s="23"/>
      <c r="F95" s="23"/>
    </row>
    <row r="96" spans="1:6" ht="20.25" customHeight="1" x14ac:dyDescent="0.2">
      <c r="A96" s="25" t="s">
        <v>329</v>
      </c>
      <c r="B96" s="36"/>
      <c r="C96" s="23"/>
      <c r="D96" s="23"/>
      <c r="E96" s="23"/>
      <c r="F96" s="23"/>
    </row>
    <row r="97" spans="1:6" ht="10.5" customHeight="1" x14ac:dyDescent="0.2">
      <c r="A97" s="2" t="s">
        <v>242</v>
      </c>
      <c r="B97" s="36"/>
      <c r="C97" s="23"/>
      <c r="D97" s="23"/>
      <c r="E97" s="23"/>
      <c r="F97" s="23"/>
    </row>
    <row r="98" spans="1:6" ht="18" customHeight="1" x14ac:dyDescent="0.2">
      <c r="A98" s="2" t="s">
        <v>339</v>
      </c>
      <c r="B98" s="36"/>
      <c r="C98" s="23"/>
      <c r="D98" s="23"/>
      <c r="E98" s="23"/>
      <c r="F98" s="23"/>
    </row>
    <row r="99" spans="1:6" ht="8.25" customHeight="1" x14ac:dyDescent="0.2">
      <c r="A99" s="2" t="s">
        <v>234</v>
      </c>
      <c r="B99" s="36"/>
      <c r="C99" s="23"/>
      <c r="D99" s="23"/>
      <c r="E99" s="23"/>
      <c r="F99" s="23"/>
    </row>
    <row r="100" spans="1:6" ht="6.75" customHeight="1" x14ac:dyDescent="0.2">
      <c r="B100" s="36"/>
      <c r="C100" s="23"/>
      <c r="D100" s="23"/>
      <c r="E100" s="23"/>
      <c r="F100" s="23"/>
    </row>
    <row r="101" spans="1:6" ht="12.75" customHeight="1" x14ac:dyDescent="0.2">
      <c r="A101" s="2" t="s">
        <v>243</v>
      </c>
      <c r="B101" s="36"/>
      <c r="C101" s="23"/>
      <c r="D101" s="23"/>
      <c r="E101" s="23"/>
      <c r="F101" s="23"/>
    </row>
    <row r="102" spans="1:6" ht="12.75" customHeight="1" x14ac:dyDescent="0.2">
      <c r="A102" s="37"/>
      <c r="B102" s="36"/>
      <c r="C102" s="23"/>
      <c r="D102" s="23"/>
      <c r="E102" s="23"/>
      <c r="F102" s="23"/>
    </row>
    <row r="103" spans="1:6" ht="12.75" customHeight="1" x14ac:dyDescent="0.2">
      <c r="A103" s="37"/>
      <c r="B103" s="36"/>
      <c r="C103" s="23"/>
      <c r="D103" s="23"/>
      <c r="E103" s="23"/>
      <c r="F103" s="23"/>
    </row>
    <row r="104" spans="1:6" ht="12.75" customHeight="1" x14ac:dyDescent="0.2">
      <c r="A104" s="37"/>
      <c r="B104" s="36"/>
      <c r="C104" s="23"/>
      <c r="D104" s="23"/>
      <c r="E104" s="23"/>
      <c r="F104" s="23"/>
    </row>
    <row r="105" spans="1:6" ht="12.75" customHeight="1" x14ac:dyDescent="0.2">
      <c r="A105" s="37"/>
      <c r="B105" s="36"/>
      <c r="C105" s="23"/>
      <c r="D105" s="23"/>
      <c r="E105" s="23"/>
      <c r="F105" s="23"/>
    </row>
    <row r="106" spans="1:6" ht="22.5" customHeight="1" x14ac:dyDescent="0.2">
      <c r="A106" s="37"/>
      <c r="B106" s="36"/>
      <c r="C106" s="23"/>
      <c r="D106" s="23"/>
      <c r="E106" s="23"/>
      <c r="F106" s="23"/>
    </row>
    <row r="107" spans="1:6" ht="11.25" customHeight="1" x14ac:dyDescent="0.2">
      <c r="C107" s="25"/>
      <c r="D107" s="24"/>
    </row>
    <row r="108" spans="1:6" ht="11.25" customHeight="1" x14ac:dyDescent="0.2">
      <c r="C108" s="25"/>
      <c r="D108" s="24"/>
    </row>
    <row r="109" spans="1:6" ht="11.25" customHeight="1" x14ac:dyDescent="0.2">
      <c r="C109" s="25"/>
      <c r="D109" s="24"/>
    </row>
    <row r="110" spans="1:6" ht="11.25" customHeight="1" x14ac:dyDescent="0.2">
      <c r="C110" s="25"/>
      <c r="D110" s="24"/>
    </row>
    <row r="111" spans="1:6" ht="11.25" customHeight="1" x14ac:dyDescent="0.2">
      <c r="C111" s="25"/>
      <c r="D111" s="24"/>
    </row>
    <row r="112" spans="1:6" ht="11.25" customHeight="1" x14ac:dyDescent="0.2">
      <c r="C112" s="25"/>
      <c r="D112" s="24"/>
    </row>
    <row r="113" spans="3:4" ht="11.25" customHeight="1" x14ac:dyDescent="0.2">
      <c r="C113" s="25"/>
      <c r="D113" s="24"/>
    </row>
    <row r="114" spans="3:4" ht="11.25" customHeight="1" x14ac:dyDescent="0.2">
      <c r="C114" s="25"/>
      <c r="D114" s="24"/>
    </row>
    <row r="115" spans="3:4" ht="11.25" customHeight="1" x14ac:dyDescent="0.2">
      <c r="C115" s="25"/>
      <c r="D115" s="24"/>
    </row>
    <row r="116" spans="3:4" ht="11.25" customHeight="1" x14ac:dyDescent="0.2">
      <c r="C116" s="25"/>
      <c r="D116" s="24"/>
    </row>
    <row r="117" spans="3:4" ht="11.25" customHeight="1" x14ac:dyDescent="0.2">
      <c r="C117" s="25"/>
      <c r="D117" s="24"/>
    </row>
    <row r="118" spans="3:4" ht="11.25" customHeight="1" x14ac:dyDescent="0.2">
      <c r="C118" s="25"/>
      <c r="D118" s="24"/>
    </row>
    <row r="119" spans="3:4" ht="11.25" customHeight="1" x14ac:dyDescent="0.2">
      <c r="C119" s="25"/>
      <c r="D119" s="24"/>
    </row>
    <row r="120" spans="3:4" ht="11.25" customHeight="1" x14ac:dyDescent="0.2">
      <c r="C120" s="25"/>
      <c r="D120" s="24"/>
    </row>
    <row r="121" spans="3:4" ht="11.25" customHeight="1" x14ac:dyDescent="0.2">
      <c r="C121" s="25"/>
      <c r="D121" s="24"/>
    </row>
    <row r="122" spans="3:4" ht="11.25" customHeight="1" x14ac:dyDescent="0.2">
      <c r="C122" s="25"/>
      <c r="D122" s="24"/>
    </row>
    <row r="123" spans="3:4" ht="11.25" customHeight="1" x14ac:dyDescent="0.2">
      <c r="C123" s="25"/>
      <c r="D123" s="24"/>
    </row>
    <row r="124" spans="3:4" ht="11.25" customHeight="1" x14ac:dyDescent="0.2">
      <c r="C124" s="25"/>
      <c r="D124" s="24"/>
    </row>
    <row r="125" spans="3:4" ht="11.25" customHeight="1" x14ac:dyDescent="0.2">
      <c r="C125" s="25"/>
      <c r="D125" s="24"/>
    </row>
    <row r="126" spans="3:4" ht="11.25" customHeight="1" x14ac:dyDescent="0.2">
      <c r="C126" s="25"/>
      <c r="D126" s="24"/>
    </row>
    <row r="127" spans="3:4" ht="23.25" customHeight="1" x14ac:dyDescent="0.2"/>
    <row r="128" spans="3:4" ht="9.9499999999999993" customHeight="1" x14ac:dyDescent="0.2"/>
    <row r="129" spans="1:3" ht="12.75" customHeight="1" x14ac:dyDescent="0.2">
      <c r="A129" s="25"/>
      <c r="B129" s="25"/>
      <c r="C129" s="27"/>
    </row>
  </sheetData>
  <mergeCells count="8">
    <mergeCell ref="F16:F17"/>
    <mergeCell ref="A71:F71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pageOrder="overThenDown" orientation="portrait" verticalDpi="300" r:id="rId1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9"/>
  <sheetViews>
    <sheetView showGridLines="0" tabSelected="1" view="pageBreakPreview" topLeftCell="A227" zoomScale="115" zoomScaleSheetLayoutView="115" workbookViewId="0">
      <selection activeCell="A230" sqref="A230"/>
    </sheetView>
  </sheetViews>
  <sheetFormatPr defaultRowHeight="11.25" x14ac:dyDescent="0.2"/>
  <cols>
    <col min="1" max="1" width="52.42578125" style="48" customWidth="1"/>
    <col min="2" max="2" width="5.7109375" style="38" customWidth="1"/>
    <col min="3" max="3" width="25.7109375" style="38" customWidth="1"/>
    <col min="4" max="4" width="13.5703125" style="62" customWidth="1"/>
    <col min="5" max="5" width="13.42578125" style="62" customWidth="1"/>
    <col min="6" max="6" width="13.140625" style="38" customWidth="1"/>
    <col min="7" max="16384" width="9.140625" style="38"/>
  </cols>
  <sheetData>
    <row r="1" spans="1:6" ht="14.25" customHeight="1" x14ac:dyDescent="0.25">
      <c r="B1" s="46" t="s">
        <v>19</v>
      </c>
      <c r="C1" s="2"/>
      <c r="E1" s="64" t="s">
        <v>99</v>
      </c>
      <c r="F1" s="6"/>
    </row>
    <row r="2" spans="1:6" ht="9" customHeight="1" x14ac:dyDescent="0.2">
      <c r="A2" s="49"/>
      <c r="B2" s="25"/>
      <c r="C2" s="47"/>
      <c r="D2" s="63"/>
      <c r="E2" s="63"/>
      <c r="F2" s="24"/>
    </row>
    <row r="3" spans="1:6" ht="38.25" x14ac:dyDescent="0.2">
      <c r="A3" s="69" t="s">
        <v>67</v>
      </c>
      <c r="B3" s="70" t="s">
        <v>68</v>
      </c>
      <c r="C3" s="70" t="s">
        <v>69</v>
      </c>
      <c r="D3" s="71" t="s">
        <v>70</v>
      </c>
      <c r="E3" s="71" t="s">
        <v>18</v>
      </c>
      <c r="F3" s="70" t="s">
        <v>71</v>
      </c>
    </row>
    <row r="4" spans="1:6" ht="12.75" x14ac:dyDescent="0.2">
      <c r="A4" s="72">
        <v>1</v>
      </c>
      <c r="B4" s="73">
        <v>2</v>
      </c>
      <c r="C4" s="73">
        <v>3</v>
      </c>
      <c r="D4" s="74">
        <v>4</v>
      </c>
      <c r="E4" s="74">
        <v>5</v>
      </c>
      <c r="F4" s="75">
        <v>6</v>
      </c>
    </row>
    <row r="5" spans="1:6" ht="11.25" customHeight="1" x14ac:dyDescent="0.2">
      <c r="A5" s="77" t="s">
        <v>72</v>
      </c>
      <c r="B5" s="150">
        <v>200</v>
      </c>
      <c r="C5" s="150" t="s">
        <v>23</v>
      </c>
      <c r="D5" s="151">
        <f>D8+D120+D138+D170+D198+D244+D261+D276</f>
        <v>10237600</v>
      </c>
      <c r="E5" s="151">
        <f>E8+E120+E138+E170+E198+E244+E261+E276</f>
        <v>2628314.71</v>
      </c>
      <c r="F5" s="152">
        <f>D5-E5</f>
        <v>7609285.29</v>
      </c>
    </row>
    <row r="6" spans="1:6" ht="12.75" x14ac:dyDescent="0.2">
      <c r="A6" s="69" t="s">
        <v>5</v>
      </c>
      <c r="B6" s="150"/>
      <c r="C6" s="150"/>
      <c r="D6" s="151"/>
      <c r="E6" s="151"/>
      <c r="F6" s="152"/>
    </row>
    <row r="7" spans="1:6" ht="19.5" customHeight="1" x14ac:dyDescent="0.2">
      <c r="A7" s="128" t="s">
        <v>349</v>
      </c>
      <c r="B7" s="123">
        <v>200</v>
      </c>
      <c r="C7" s="123" t="s">
        <v>350</v>
      </c>
      <c r="D7" s="124">
        <f>SUM(D8+D120+D138+D170+D198+D244+D261+D276)</f>
        <v>10237600</v>
      </c>
      <c r="E7" s="124">
        <f>SUM(E8+E120+E138+E170+E198+E244+E261+E276)</f>
        <v>2628314.71</v>
      </c>
      <c r="F7" s="155">
        <f t="shared" ref="F7:F8" si="0">D7-E7</f>
        <v>7609285.29</v>
      </c>
    </row>
    <row r="8" spans="1:6" ht="18" customHeight="1" x14ac:dyDescent="0.2">
      <c r="A8" s="69" t="s">
        <v>73</v>
      </c>
      <c r="B8" s="73">
        <v>200</v>
      </c>
      <c r="C8" s="76" t="s">
        <v>340</v>
      </c>
      <c r="D8" s="78">
        <f>SUM(D10+D54+D60+D66)</f>
        <v>4582200</v>
      </c>
      <c r="E8" s="124">
        <f>SUM(E10+E54+E60+E66)</f>
        <v>796109.74</v>
      </c>
      <c r="F8" s="155">
        <f t="shared" si="0"/>
        <v>3786090.26</v>
      </c>
    </row>
    <row r="9" spans="1:6" ht="12" hidden="1" customHeight="1" x14ac:dyDescent="0.2">
      <c r="A9" s="79" t="s">
        <v>75</v>
      </c>
      <c r="B9" s="73">
        <v>200</v>
      </c>
      <c r="C9" s="76" t="s">
        <v>122</v>
      </c>
      <c r="D9" s="78"/>
      <c r="E9" s="124"/>
      <c r="F9" s="152">
        <f t="shared" ref="F9" si="1">D9-E9</f>
        <v>0</v>
      </c>
    </row>
    <row r="10" spans="1:6" ht="41.25" customHeight="1" x14ac:dyDescent="0.2">
      <c r="A10" s="80" t="s">
        <v>76</v>
      </c>
      <c r="B10" s="73">
        <v>200</v>
      </c>
      <c r="C10" s="76" t="s">
        <v>341</v>
      </c>
      <c r="D10" s="78">
        <f>D12+D47</f>
        <v>3844400</v>
      </c>
      <c r="E10" s="124">
        <f>E12+E47</f>
        <v>693529.74</v>
      </c>
      <c r="F10" s="152"/>
    </row>
    <row r="11" spans="1:6" ht="27" customHeight="1" x14ac:dyDescent="0.2">
      <c r="A11" s="69" t="s">
        <v>123</v>
      </c>
      <c r="B11" s="73">
        <v>200</v>
      </c>
      <c r="C11" s="76" t="s">
        <v>351</v>
      </c>
      <c r="D11" s="78">
        <f t="shared" ref="D11:E14" si="2">D12</f>
        <v>3844200</v>
      </c>
      <c r="E11" s="124">
        <f t="shared" si="2"/>
        <v>693329.74</v>
      </c>
      <c r="F11" s="155">
        <f t="shared" ref="F11:F12" si="3">D11-E11</f>
        <v>3150870.26</v>
      </c>
    </row>
    <row r="12" spans="1:6" ht="27.75" customHeight="1" x14ac:dyDescent="0.2">
      <c r="A12" s="69" t="s">
        <v>124</v>
      </c>
      <c r="B12" s="73">
        <v>200</v>
      </c>
      <c r="C12" s="123" t="s">
        <v>352</v>
      </c>
      <c r="D12" s="78">
        <f>SUM(D16)</f>
        <v>3844200</v>
      </c>
      <c r="E12" s="124">
        <f>SUM(E16)</f>
        <v>693329.74</v>
      </c>
      <c r="F12" s="155">
        <f t="shared" si="3"/>
        <v>3150870.26</v>
      </c>
    </row>
    <row r="13" spans="1:6" ht="78" hidden="1" customHeight="1" x14ac:dyDescent="0.2">
      <c r="A13" s="69" t="s">
        <v>153</v>
      </c>
      <c r="B13" s="73">
        <v>200</v>
      </c>
      <c r="C13" s="76" t="s">
        <v>125</v>
      </c>
      <c r="D13" s="78">
        <f t="shared" si="2"/>
        <v>3266100</v>
      </c>
      <c r="E13" s="124">
        <f t="shared" si="2"/>
        <v>591249.36</v>
      </c>
      <c r="F13" s="152">
        <f t="shared" ref="F13" si="4">D13-E13</f>
        <v>2674850.64</v>
      </c>
    </row>
    <row r="14" spans="1:6" s="50" customFormat="1" ht="57.75" hidden="1" customHeight="1" x14ac:dyDescent="0.2">
      <c r="A14" s="81" t="s">
        <v>127</v>
      </c>
      <c r="B14" s="82">
        <v>200</v>
      </c>
      <c r="C14" s="82" t="s">
        <v>126</v>
      </c>
      <c r="D14" s="78">
        <f t="shared" si="2"/>
        <v>3266100</v>
      </c>
      <c r="E14" s="124">
        <f t="shared" si="2"/>
        <v>591249.36</v>
      </c>
      <c r="F14" s="152"/>
    </row>
    <row r="15" spans="1:6" ht="21" hidden="1" customHeight="1" x14ac:dyDescent="0.2">
      <c r="A15" s="69" t="s">
        <v>106</v>
      </c>
      <c r="B15" s="73">
        <v>200</v>
      </c>
      <c r="C15" s="76" t="s">
        <v>128</v>
      </c>
      <c r="D15" s="78">
        <f>D19+D22</f>
        <v>3266100</v>
      </c>
      <c r="E15" s="124">
        <f>E19+E22</f>
        <v>591249.36</v>
      </c>
      <c r="F15" s="152">
        <f t="shared" ref="F15" si="5">D15-E15</f>
        <v>2674850.64</v>
      </c>
    </row>
    <row r="16" spans="1:6" ht="81.75" customHeight="1" x14ac:dyDescent="0.2">
      <c r="A16" s="129" t="s">
        <v>353</v>
      </c>
      <c r="B16" s="123">
        <v>200</v>
      </c>
      <c r="C16" s="123" t="s">
        <v>342</v>
      </c>
      <c r="D16" s="124">
        <f>SUM(D17+D36)</f>
        <v>3844200</v>
      </c>
      <c r="E16" s="124">
        <f>SUM(E17+E36)</f>
        <v>693329.74</v>
      </c>
      <c r="F16" s="152"/>
    </row>
    <row r="17" spans="1:6" ht="57.75" customHeight="1" x14ac:dyDescent="0.2">
      <c r="A17" s="136" t="s">
        <v>389</v>
      </c>
      <c r="B17" s="123">
        <v>200</v>
      </c>
      <c r="C17" s="123" t="s">
        <v>390</v>
      </c>
      <c r="D17" s="124">
        <f>SUM(D18)</f>
        <v>3453400</v>
      </c>
      <c r="E17" s="124">
        <f>SUM(E18)</f>
        <v>591249.36</v>
      </c>
      <c r="F17" s="155">
        <f t="shared" ref="F17:F18" si="6">D17-E17</f>
        <v>2862150.64</v>
      </c>
    </row>
    <row r="18" spans="1:6" ht="32.25" customHeight="1" x14ac:dyDescent="0.2">
      <c r="A18" s="135" t="s">
        <v>106</v>
      </c>
      <c r="B18" s="123">
        <v>200</v>
      </c>
      <c r="C18" s="123" t="s">
        <v>391</v>
      </c>
      <c r="D18" s="124">
        <f>SUM(D19+D21+D22)</f>
        <v>3453400</v>
      </c>
      <c r="E18" s="124">
        <f>SUM(E19+E21+E22)</f>
        <v>591249.36</v>
      </c>
      <c r="F18" s="155">
        <f t="shared" si="6"/>
        <v>2862150.64</v>
      </c>
    </row>
    <row r="19" spans="1:6" ht="19.5" customHeight="1" x14ac:dyDescent="0.2">
      <c r="A19" s="69" t="s">
        <v>344</v>
      </c>
      <c r="B19" s="73">
        <v>200</v>
      </c>
      <c r="C19" s="76" t="s">
        <v>343</v>
      </c>
      <c r="D19" s="78">
        <v>2509300</v>
      </c>
      <c r="E19" s="78">
        <v>476102.1</v>
      </c>
      <c r="F19" s="152">
        <f t="shared" ref="F19" si="7">D19-E19</f>
        <v>2033197.9</v>
      </c>
    </row>
    <row r="20" spans="1:6" ht="19.5" hidden="1" customHeight="1" x14ac:dyDescent="0.2">
      <c r="A20" s="69"/>
      <c r="B20" s="73"/>
      <c r="C20" s="76"/>
      <c r="D20" s="78"/>
      <c r="E20" s="78"/>
      <c r="F20" s="152"/>
    </row>
    <row r="21" spans="1:6" ht="27" customHeight="1" x14ac:dyDescent="0.2">
      <c r="A21" s="69" t="s">
        <v>292</v>
      </c>
      <c r="B21" s="73">
        <v>200</v>
      </c>
      <c r="C21" s="123" t="s">
        <v>345</v>
      </c>
      <c r="D21" s="78">
        <v>187300</v>
      </c>
      <c r="E21" s="92">
        <v>0</v>
      </c>
      <c r="F21" s="155">
        <f t="shared" ref="F21:F22" si="8">D21-E21</f>
        <v>187300</v>
      </c>
    </row>
    <row r="22" spans="1:6" ht="39.75" customHeight="1" x14ac:dyDescent="0.2">
      <c r="A22" s="127" t="s">
        <v>346</v>
      </c>
      <c r="B22" s="73">
        <v>200</v>
      </c>
      <c r="C22" s="123" t="s">
        <v>347</v>
      </c>
      <c r="D22" s="78">
        <v>756800</v>
      </c>
      <c r="E22" s="78">
        <v>115147.26</v>
      </c>
      <c r="F22" s="155">
        <f t="shared" si="8"/>
        <v>641652.74</v>
      </c>
    </row>
    <row r="23" spans="1:6" ht="13.5" hidden="1" customHeight="1" x14ac:dyDescent="0.2">
      <c r="A23" s="69" t="s">
        <v>75</v>
      </c>
      <c r="B23" s="73">
        <v>200</v>
      </c>
      <c r="C23" s="76" t="s">
        <v>129</v>
      </c>
      <c r="D23" s="78"/>
      <c r="E23" s="78" t="s">
        <v>66</v>
      </c>
      <c r="F23" s="152" t="e">
        <f t="shared" ref="F23" si="9">D23-E23</f>
        <v>#VALUE!</v>
      </c>
    </row>
    <row r="24" spans="1:6" ht="69.75" hidden="1" customHeight="1" x14ac:dyDescent="0.2">
      <c r="A24" s="69" t="s">
        <v>154</v>
      </c>
      <c r="B24" s="73">
        <v>200</v>
      </c>
      <c r="C24" s="76" t="s">
        <v>130</v>
      </c>
      <c r="D24" s="78">
        <f>D25</f>
        <v>390800</v>
      </c>
      <c r="E24" s="78">
        <f>E25</f>
        <v>102080.38</v>
      </c>
      <c r="F24" s="152"/>
    </row>
    <row r="25" spans="1:6" s="50" customFormat="1" ht="23.25" hidden="1" customHeight="1" x14ac:dyDescent="0.2">
      <c r="A25" s="81" t="s">
        <v>101</v>
      </c>
      <c r="B25" s="82">
        <v>200</v>
      </c>
      <c r="C25" s="82" t="s">
        <v>131</v>
      </c>
      <c r="D25" s="78">
        <f>D26</f>
        <v>390800</v>
      </c>
      <c r="E25" s="78">
        <f>E26</f>
        <v>102080.38</v>
      </c>
      <c r="F25" s="152">
        <f t="shared" ref="F25" si="10">D25-E25</f>
        <v>288719.62</v>
      </c>
    </row>
    <row r="26" spans="1:6" ht="22.5" hidden="1" customHeight="1" x14ac:dyDescent="0.2">
      <c r="A26" s="69" t="s">
        <v>102</v>
      </c>
      <c r="B26" s="73">
        <v>200</v>
      </c>
      <c r="C26" s="76" t="s">
        <v>143</v>
      </c>
      <c r="D26" s="78">
        <f>D27+D35</f>
        <v>390800</v>
      </c>
      <c r="E26" s="78">
        <f>E27+E35</f>
        <v>102080.38</v>
      </c>
      <c r="F26" s="152"/>
    </row>
    <row r="27" spans="1:6" ht="23.25" hidden="1" customHeight="1" x14ac:dyDescent="0.2">
      <c r="A27" s="69" t="s">
        <v>132</v>
      </c>
      <c r="B27" s="73">
        <v>200</v>
      </c>
      <c r="C27" s="76" t="s">
        <v>133</v>
      </c>
      <c r="D27" s="78">
        <f>D29+D33</f>
        <v>0</v>
      </c>
      <c r="E27" s="78">
        <f>E29</f>
        <v>0</v>
      </c>
      <c r="F27" s="152">
        <f t="shared" ref="F27" si="11">D27-E27</f>
        <v>0</v>
      </c>
    </row>
    <row r="28" spans="1:6" ht="12" hidden="1" customHeight="1" x14ac:dyDescent="0.2">
      <c r="A28" s="69" t="s">
        <v>74</v>
      </c>
      <c r="B28" s="73">
        <v>200</v>
      </c>
      <c r="C28" s="76" t="s">
        <v>134</v>
      </c>
      <c r="D28" s="78">
        <f>D29</f>
        <v>0</v>
      </c>
      <c r="E28" s="78">
        <f>E29</f>
        <v>0</v>
      </c>
      <c r="F28" s="152"/>
    </row>
    <row r="29" spans="1:6" ht="10.5" hidden="1" customHeight="1" x14ac:dyDescent="0.2">
      <c r="A29" s="69" t="s">
        <v>77</v>
      </c>
      <c r="B29" s="73">
        <v>200</v>
      </c>
      <c r="C29" s="76" t="s">
        <v>135</v>
      </c>
      <c r="D29" s="78">
        <f>D30+D31+D32</f>
        <v>0</v>
      </c>
      <c r="E29" s="78">
        <f>E31+E32+E30</f>
        <v>0</v>
      </c>
      <c r="F29" s="152">
        <f t="shared" ref="F29" si="12">D29-E29</f>
        <v>0</v>
      </c>
    </row>
    <row r="30" spans="1:6" ht="12" hidden="1" customHeight="1" x14ac:dyDescent="0.2">
      <c r="A30" s="69" t="s">
        <v>78</v>
      </c>
      <c r="B30" s="73">
        <v>200</v>
      </c>
      <c r="C30" s="76" t="s">
        <v>136</v>
      </c>
      <c r="D30" s="78"/>
      <c r="E30" s="78"/>
      <c r="F30" s="152"/>
    </row>
    <row r="31" spans="1:6" ht="12" hidden="1" customHeight="1" x14ac:dyDescent="0.2">
      <c r="A31" s="69" t="s">
        <v>79</v>
      </c>
      <c r="B31" s="73">
        <v>200</v>
      </c>
      <c r="C31" s="76" t="s">
        <v>137</v>
      </c>
      <c r="D31" s="78"/>
      <c r="E31" s="78"/>
      <c r="F31" s="152">
        <f t="shared" ref="F31" si="13">D31-E31</f>
        <v>0</v>
      </c>
    </row>
    <row r="32" spans="1:6" ht="13.5" hidden="1" customHeight="1" x14ac:dyDescent="0.2">
      <c r="A32" s="69" t="s">
        <v>80</v>
      </c>
      <c r="B32" s="73">
        <v>200</v>
      </c>
      <c r="C32" s="76" t="s">
        <v>139</v>
      </c>
      <c r="D32" s="78"/>
      <c r="E32" s="78"/>
      <c r="F32" s="152"/>
    </row>
    <row r="33" spans="1:6" ht="13.5" hidden="1" customHeight="1" x14ac:dyDescent="0.2">
      <c r="A33" s="69" t="s">
        <v>82</v>
      </c>
      <c r="B33" s="73">
        <v>200</v>
      </c>
      <c r="C33" s="76" t="s">
        <v>140</v>
      </c>
      <c r="D33" s="78">
        <f>D34</f>
        <v>0</v>
      </c>
      <c r="E33" s="78" t="str">
        <f>E34</f>
        <v>-</v>
      </c>
      <c r="F33" s="152" t="e">
        <f t="shared" ref="F33" si="14">D33-E33</f>
        <v>#VALUE!</v>
      </c>
    </row>
    <row r="34" spans="1:6" ht="13.5" hidden="1" customHeight="1" x14ac:dyDescent="0.2">
      <c r="A34" s="69" t="s">
        <v>83</v>
      </c>
      <c r="B34" s="73">
        <v>200</v>
      </c>
      <c r="C34" s="76" t="s">
        <v>141</v>
      </c>
      <c r="D34" s="78"/>
      <c r="E34" s="78" t="s">
        <v>66</v>
      </c>
      <c r="F34" s="152"/>
    </row>
    <row r="35" spans="1:6" ht="79.5" customHeight="1" x14ac:dyDescent="0.2">
      <c r="A35" s="130" t="s">
        <v>354</v>
      </c>
      <c r="B35" s="73">
        <v>200</v>
      </c>
      <c r="C35" s="123" t="s">
        <v>348</v>
      </c>
      <c r="D35" s="78">
        <f>SUM(D36)</f>
        <v>390800</v>
      </c>
      <c r="E35" s="124">
        <f>SUM(E36)</f>
        <v>102080.38</v>
      </c>
      <c r="F35" s="155">
        <f t="shared" ref="F35:F36" si="15">D35-E35</f>
        <v>288719.62</v>
      </c>
    </row>
    <row r="36" spans="1:6" ht="33.75" customHeight="1" x14ac:dyDescent="0.2">
      <c r="A36" s="137" t="s">
        <v>392</v>
      </c>
      <c r="B36" s="123">
        <v>200</v>
      </c>
      <c r="C36" s="123" t="s">
        <v>393</v>
      </c>
      <c r="D36" s="124">
        <f>SUM(D37)</f>
        <v>390800</v>
      </c>
      <c r="E36" s="124">
        <f>SUM(E37)</f>
        <v>102080.38</v>
      </c>
      <c r="F36" s="155">
        <f t="shared" si="15"/>
        <v>288719.62</v>
      </c>
    </row>
    <row r="37" spans="1:6" ht="32.25" customHeight="1" x14ac:dyDescent="0.2">
      <c r="A37" s="133" t="s">
        <v>368</v>
      </c>
      <c r="B37" s="123">
        <v>200</v>
      </c>
      <c r="C37" s="123" t="s">
        <v>377</v>
      </c>
      <c r="D37" s="124">
        <f>SUM(D38)</f>
        <v>390800</v>
      </c>
      <c r="E37" s="124">
        <f>SUM(E38)</f>
        <v>102080.38</v>
      </c>
      <c r="F37" s="155">
        <f t="shared" ref="F37:F38" si="16">D37-E37</f>
        <v>288719.62</v>
      </c>
    </row>
    <row r="38" spans="1:6" ht="32.25" customHeight="1" x14ac:dyDescent="0.2">
      <c r="A38" s="69" t="s">
        <v>138</v>
      </c>
      <c r="B38" s="73">
        <v>200</v>
      </c>
      <c r="C38" s="76" t="s">
        <v>355</v>
      </c>
      <c r="D38" s="78">
        <v>390800</v>
      </c>
      <c r="E38" s="78">
        <v>102080.38</v>
      </c>
      <c r="F38" s="155">
        <f t="shared" si="16"/>
        <v>288719.62</v>
      </c>
    </row>
    <row r="39" spans="1:6" ht="17.25" hidden="1" customHeight="1" x14ac:dyDescent="0.2">
      <c r="A39" s="69" t="s">
        <v>155</v>
      </c>
      <c r="B39" s="123">
        <v>200</v>
      </c>
      <c r="C39" s="123" t="s">
        <v>370</v>
      </c>
      <c r="D39" s="124">
        <v>390800</v>
      </c>
      <c r="E39" s="124">
        <v>102080.8</v>
      </c>
      <c r="F39" s="152">
        <f t="shared" ref="F39" si="17">D39-E39</f>
        <v>288719.2</v>
      </c>
    </row>
    <row r="40" spans="1:6" ht="17.25" hidden="1" customHeight="1" x14ac:dyDescent="0.2">
      <c r="A40" s="69" t="s">
        <v>84</v>
      </c>
      <c r="B40" s="123">
        <v>200</v>
      </c>
      <c r="C40" s="123" t="s">
        <v>371</v>
      </c>
      <c r="D40" s="124">
        <v>390800</v>
      </c>
      <c r="E40" s="124">
        <v>102080.8</v>
      </c>
      <c r="F40" s="152"/>
    </row>
    <row r="41" spans="1:6" ht="17.25" hidden="1" customHeight="1" x14ac:dyDescent="0.2">
      <c r="A41" s="69" t="s">
        <v>49</v>
      </c>
      <c r="B41" s="123">
        <v>200</v>
      </c>
      <c r="C41" s="123" t="s">
        <v>372</v>
      </c>
      <c r="D41" s="124">
        <v>390800</v>
      </c>
      <c r="E41" s="124">
        <v>102080.8</v>
      </c>
      <c r="F41" s="152">
        <f t="shared" ref="F41" si="18">D41-E41</f>
        <v>288719.2</v>
      </c>
    </row>
    <row r="42" spans="1:6" ht="17.25" hidden="1" customHeight="1" x14ac:dyDescent="0.2">
      <c r="A42" s="69"/>
      <c r="B42" s="123">
        <v>200</v>
      </c>
      <c r="C42" s="123" t="s">
        <v>373</v>
      </c>
      <c r="D42" s="124">
        <v>390800</v>
      </c>
      <c r="E42" s="124">
        <v>102080.8</v>
      </c>
      <c r="F42" s="152"/>
    </row>
    <row r="43" spans="1:6" ht="17.25" hidden="1" customHeight="1" x14ac:dyDescent="0.2">
      <c r="A43" s="69" t="s">
        <v>74</v>
      </c>
      <c r="B43" s="123">
        <v>200</v>
      </c>
      <c r="C43" s="123" t="s">
        <v>374</v>
      </c>
      <c r="D43" s="124">
        <v>390800</v>
      </c>
      <c r="E43" s="124">
        <v>102080.8</v>
      </c>
      <c r="F43" s="152">
        <f t="shared" ref="F43" si="19">D43-E43</f>
        <v>288719.2</v>
      </c>
    </row>
    <row r="44" spans="1:6" ht="17.25" hidden="1" customHeight="1" x14ac:dyDescent="0.2">
      <c r="A44" s="69" t="s">
        <v>85</v>
      </c>
      <c r="B44" s="123">
        <v>200</v>
      </c>
      <c r="C44" s="123" t="s">
        <v>375</v>
      </c>
      <c r="D44" s="124">
        <v>390800</v>
      </c>
      <c r="E44" s="124">
        <v>102080.8</v>
      </c>
      <c r="F44" s="152"/>
    </row>
    <row r="45" spans="1:6" ht="27" hidden="1" customHeight="1" x14ac:dyDescent="0.2">
      <c r="A45" s="83" t="s">
        <v>142</v>
      </c>
      <c r="B45" s="123">
        <v>200</v>
      </c>
      <c r="C45" s="123" t="s">
        <v>376</v>
      </c>
      <c r="D45" s="124">
        <v>390800</v>
      </c>
      <c r="E45" s="124">
        <v>102080.8</v>
      </c>
      <c r="F45" s="152">
        <f t="shared" ref="F45" si="20">D45-E45</f>
        <v>288719.2</v>
      </c>
    </row>
    <row r="46" spans="1:6" ht="27" customHeight="1" x14ac:dyDescent="0.2">
      <c r="A46" s="131" t="s">
        <v>356</v>
      </c>
      <c r="B46" s="123">
        <v>200</v>
      </c>
      <c r="C46" s="123" t="s">
        <v>357</v>
      </c>
      <c r="D46" s="124">
        <f>SUM(D47)</f>
        <v>200</v>
      </c>
      <c r="E46" s="124">
        <f>SUM(E47)</f>
        <v>200</v>
      </c>
      <c r="F46" s="152"/>
    </row>
    <row r="47" spans="1:6" ht="17.25" customHeight="1" x14ac:dyDescent="0.2">
      <c r="A47" s="131" t="s">
        <v>327</v>
      </c>
      <c r="B47" s="73">
        <v>200</v>
      </c>
      <c r="C47" s="123" t="s">
        <v>358</v>
      </c>
      <c r="D47" s="78">
        <f t="shared" ref="D47:E49" si="21">D48</f>
        <v>200</v>
      </c>
      <c r="E47" s="124">
        <f t="shared" si="21"/>
        <v>200</v>
      </c>
      <c r="F47" s="155">
        <f t="shared" ref="F47:F48" si="22">D47-E47</f>
        <v>0</v>
      </c>
    </row>
    <row r="48" spans="1:6" ht="100.5" customHeight="1" x14ac:dyDescent="0.2">
      <c r="A48" s="132" t="s">
        <v>359</v>
      </c>
      <c r="B48" s="73">
        <v>200</v>
      </c>
      <c r="C48" s="76" t="s">
        <v>360</v>
      </c>
      <c r="D48" s="78">
        <f t="shared" si="21"/>
        <v>200</v>
      </c>
      <c r="E48" s="124">
        <f t="shared" si="21"/>
        <v>200</v>
      </c>
      <c r="F48" s="155">
        <f t="shared" si="22"/>
        <v>0</v>
      </c>
    </row>
    <row r="49" spans="1:6" ht="21.75" hidden="1" customHeight="1" x14ac:dyDescent="0.2">
      <c r="A49" s="81" t="s">
        <v>101</v>
      </c>
      <c r="B49" s="82">
        <v>200</v>
      </c>
      <c r="C49" s="123" t="s">
        <v>361</v>
      </c>
      <c r="D49" s="78">
        <f t="shared" si="21"/>
        <v>200</v>
      </c>
      <c r="E49" s="124">
        <f t="shared" si="21"/>
        <v>200</v>
      </c>
      <c r="F49" s="152">
        <f t="shared" ref="F49" si="23">D49-E49</f>
        <v>0</v>
      </c>
    </row>
    <row r="50" spans="1:6" ht="6.75" hidden="1" customHeight="1" x14ac:dyDescent="0.2">
      <c r="A50" s="69" t="s">
        <v>102</v>
      </c>
      <c r="B50" s="73">
        <v>200</v>
      </c>
      <c r="C50" s="123" t="s">
        <v>362</v>
      </c>
      <c r="D50" s="78">
        <f>D53</f>
        <v>200</v>
      </c>
      <c r="E50" s="124">
        <f>E53</f>
        <v>200</v>
      </c>
      <c r="F50" s="152"/>
    </row>
    <row r="51" spans="1:6" ht="31.5" customHeight="1" x14ac:dyDescent="0.2">
      <c r="A51" s="137" t="s">
        <v>392</v>
      </c>
      <c r="B51" s="123">
        <v>200</v>
      </c>
      <c r="C51" s="123" t="s">
        <v>393</v>
      </c>
      <c r="D51" s="124">
        <f>SUM(D52)</f>
        <v>200</v>
      </c>
      <c r="E51" s="124">
        <f>SUM(E52)</f>
        <v>200</v>
      </c>
      <c r="F51" s="155">
        <f t="shared" ref="F51:F52" si="24">D51-E51</f>
        <v>0</v>
      </c>
    </row>
    <row r="52" spans="1:6" ht="30.75" customHeight="1" x14ac:dyDescent="0.2">
      <c r="A52" s="133" t="s">
        <v>368</v>
      </c>
      <c r="B52" s="123">
        <v>200</v>
      </c>
      <c r="C52" s="123" t="s">
        <v>369</v>
      </c>
      <c r="D52" s="124">
        <f>SUM(D53)</f>
        <v>200</v>
      </c>
      <c r="E52" s="124">
        <f>SUM(E53)</f>
        <v>200</v>
      </c>
      <c r="F52" s="155">
        <f t="shared" si="24"/>
        <v>0</v>
      </c>
    </row>
    <row r="53" spans="1:6" ht="30.75" customHeight="1" x14ac:dyDescent="0.2">
      <c r="A53" s="69" t="s">
        <v>138</v>
      </c>
      <c r="B53" s="73">
        <v>200</v>
      </c>
      <c r="C53" s="123" t="s">
        <v>363</v>
      </c>
      <c r="D53" s="78">
        <v>200</v>
      </c>
      <c r="E53" s="78">
        <v>200</v>
      </c>
      <c r="F53" s="155">
        <f t="shared" ref="F53:F54" si="25">D53-E53</f>
        <v>0</v>
      </c>
    </row>
    <row r="54" spans="1:6" ht="24" customHeight="1" x14ac:dyDescent="0.2">
      <c r="A54" s="69" t="s">
        <v>107</v>
      </c>
      <c r="B54" s="123">
        <v>200</v>
      </c>
      <c r="C54" s="123" t="s">
        <v>364</v>
      </c>
      <c r="D54" s="124">
        <f>SUM(D55)</f>
        <v>270100</v>
      </c>
      <c r="E54" s="124">
        <f>SUM(E55)</f>
        <v>0</v>
      </c>
      <c r="F54" s="155">
        <f t="shared" si="25"/>
        <v>270100</v>
      </c>
    </row>
    <row r="55" spans="1:6" ht="30.75" customHeight="1" x14ac:dyDescent="0.2">
      <c r="A55" s="131" t="s">
        <v>356</v>
      </c>
      <c r="B55" s="123">
        <v>200</v>
      </c>
      <c r="C55" s="123" t="s">
        <v>365</v>
      </c>
      <c r="D55" s="124">
        <f>SUM(D56)</f>
        <v>270100</v>
      </c>
      <c r="E55" s="124">
        <f>SUM(E56)</f>
        <v>0</v>
      </c>
      <c r="F55" s="155">
        <f t="shared" ref="F55:F56" si="26">D55-E55</f>
        <v>270100</v>
      </c>
    </row>
    <row r="56" spans="1:6" ht="24" customHeight="1" x14ac:dyDescent="0.2">
      <c r="A56" s="131" t="s">
        <v>327</v>
      </c>
      <c r="B56" s="123">
        <v>200</v>
      </c>
      <c r="C56" s="123" t="s">
        <v>366</v>
      </c>
      <c r="D56" s="124">
        <f>SUM(D57)</f>
        <v>270100</v>
      </c>
      <c r="E56" s="124">
        <f>SUM(E57)</f>
        <v>0</v>
      </c>
      <c r="F56" s="155">
        <f t="shared" si="26"/>
        <v>270100</v>
      </c>
    </row>
    <row r="57" spans="1:6" ht="55.5" customHeight="1" x14ac:dyDescent="0.2">
      <c r="A57" s="134" t="s">
        <v>378</v>
      </c>
      <c r="B57" s="123">
        <v>200</v>
      </c>
      <c r="C57" s="123" t="s">
        <v>367</v>
      </c>
      <c r="D57" s="124">
        <f>SUM(D58)</f>
        <v>270100</v>
      </c>
      <c r="E57" s="124">
        <f>SUM(E58)</f>
        <v>0</v>
      </c>
      <c r="F57" s="155">
        <f t="shared" ref="F57:F58" si="27">D57-E57</f>
        <v>270100</v>
      </c>
    </row>
    <row r="58" spans="1:6" ht="23.25" customHeight="1" x14ac:dyDescent="0.2">
      <c r="A58" s="133" t="s">
        <v>103</v>
      </c>
      <c r="B58" s="123">
        <v>200</v>
      </c>
      <c r="C58" s="123" t="s">
        <v>394</v>
      </c>
      <c r="D58" s="124">
        <f>SUM(D59)</f>
        <v>270100</v>
      </c>
      <c r="E58" s="124">
        <f>SUM(E59)</f>
        <v>0</v>
      </c>
      <c r="F58" s="155">
        <f t="shared" si="27"/>
        <v>270100</v>
      </c>
    </row>
    <row r="59" spans="1:6" ht="20.25" customHeight="1" x14ac:dyDescent="0.2">
      <c r="A59" s="133" t="s">
        <v>379</v>
      </c>
      <c r="B59" s="123">
        <v>202</v>
      </c>
      <c r="C59" s="123" t="s">
        <v>380</v>
      </c>
      <c r="D59" s="124">
        <v>270100</v>
      </c>
      <c r="E59" s="124">
        <v>0</v>
      </c>
      <c r="F59" s="155">
        <f t="shared" ref="F59:F60" si="28">D59-E59</f>
        <v>270100</v>
      </c>
    </row>
    <row r="60" spans="1:6" ht="15.75" customHeight="1" x14ac:dyDescent="0.2">
      <c r="A60" s="69" t="s">
        <v>86</v>
      </c>
      <c r="B60" s="73">
        <v>200</v>
      </c>
      <c r="C60" s="76" t="s">
        <v>381</v>
      </c>
      <c r="D60" s="78">
        <f>SUM(D61)</f>
        <v>10000</v>
      </c>
      <c r="E60" s="124">
        <f>SUM(E61)</f>
        <v>0</v>
      </c>
      <c r="F60" s="155">
        <f t="shared" si="28"/>
        <v>10000</v>
      </c>
    </row>
    <row r="61" spans="1:6" ht="27.75" customHeight="1" x14ac:dyDescent="0.2">
      <c r="A61" s="131" t="s">
        <v>356</v>
      </c>
      <c r="B61" s="123">
        <v>200</v>
      </c>
      <c r="C61" s="123" t="s">
        <v>382</v>
      </c>
      <c r="D61" s="124">
        <f>SUM(D62)</f>
        <v>10000</v>
      </c>
      <c r="E61" s="124">
        <f>SUM(E62)</f>
        <v>0</v>
      </c>
      <c r="F61" s="155">
        <f t="shared" ref="F61:F62" si="29">D61-E61</f>
        <v>10000</v>
      </c>
    </row>
    <row r="62" spans="1:6" ht="25.5" customHeight="1" x14ac:dyDescent="0.2">
      <c r="A62" s="69" t="s">
        <v>146</v>
      </c>
      <c r="B62" s="123">
        <v>200</v>
      </c>
      <c r="C62" s="123" t="s">
        <v>383</v>
      </c>
      <c r="D62" s="124">
        <f>SUM(D63)</f>
        <v>10000</v>
      </c>
      <c r="E62" s="124">
        <f>SUM(E63)</f>
        <v>0</v>
      </c>
      <c r="F62" s="155">
        <f t="shared" si="29"/>
        <v>10000</v>
      </c>
    </row>
    <row r="63" spans="1:6" ht="54.75" customHeight="1" x14ac:dyDescent="0.2">
      <c r="A63" s="69" t="s">
        <v>156</v>
      </c>
      <c r="B63" s="73">
        <v>200</v>
      </c>
      <c r="C63" s="76" t="s">
        <v>384</v>
      </c>
      <c r="D63" s="78">
        <f>SUM(D64)</f>
        <v>10000</v>
      </c>
      <c r="E63" s="124">
        <f>SUM(E64)</f>
        <v>0</v>
      </c>
      <c r="F63" s="155">
        <f t="shared" ref="F63:F65" si="30">D63-E63</f>
        <v>10000</v>
      </c>
    </row>
    <row r="64" spans="1:6" ht="20.25" customHeight="1" x14ac:dyDescent="0.2">
      <c r="A64" s="133" t="s">
        <v>103</v>
      </c>
      <c r="B64" s="123">
        <v>200</v>
      </c>
      <c r="C64" s="123" t="s">
        <v>395</v>
      </c>
      <c r="D64" s="124">
        <f>SUM(D65)</f>
        <v>10000</v>
      </c>
      <c r="E64" s="124">
        <f>SUM(E65)</f>
        <v>0</v>
      </c>
      <c r="F64" s="155">
        <f t="shared" si="30"/>
        <v>10000</v>
      </c>
    </row>
    <row r="65" spans="1:6" ht="15.75" customHeight="1" x14ac:dyDescent="0.2">
      <c r="A65" s="69" t="s">
        <v>105</v>
      </c>
      <c r="B65" s="73">
        <v>200</v>
      </c>
      <c r="C65" s="123" t="s">
        <v>385</v>
      </c>
      <c r="D65" s="78">
        <v>10000</v>
      </c>
      <c r="E65" s="92">
        <v>0</v>
      </c>
      <c r="F65" s="155">
        <f t="shared" ref="F65:F66" si="31">D65-E65</f>
        <v>10000</v>
      </c>
    </row>
    <row r="66" spans="1:6" ht="21.75" customHeight="1" x14ac:dyDescent="0.2">
      <c r="A66" s="69" t="s">
        <v>87</v>
      </c>
      <c r="B66" s="73">
        <v>200</v>
      </c>
      <c r="C66" s="76" t="s">
        <v>386</v>
      </c>
      <c r="D66" s="78">
        <f>SUM(D67+D78+D93)</f>
        <v>457700</v>
      </c>
      <c r="E66" s="124">
        <f>SUM(E67+E78+E93)</f>
        <v>102580</v>
      </c>
      <c r="F66" s="155">
        <f t="shared" si="31"/>
        <v>355120</v>
      </c>
    </row>
    <row r="67" spans="1:6" ht="28.5" customHeight="1" x14ac:dyDescent="0.2">
      <c r="A67" s="127" t="s">
        <v>123</v>
      </c>
      <c r="B67" s="123">
        <v>200</v>
      </c>
      <c r="C67" s="123" t="s">
        <v>405</v>
      </c>
      <c r="D67" s="124">
        <f>SUM(D68)</f>
        <v>119500</v>
      </c>
      <c r="E67" s="124">
        <f>SUM(E68)</f>
        <v>9800</v>
      </c>
      <c r="F67" s="155">
        <f t="shared" ref="F67:F68" si="32">D67-E67</f>
        <v>109700</v>
      </c>
    </row>
    <row r="68" spans="1:6" ht="27.75" customHeight="1" x14ac:dyDescent="0.2">
      <c r="A68" s="80" t="s">
        <v>295</v>
      </c>
      <c r="B68" s="73">
        <v>200</v>
      </c>
      <c r="C68" s="76" t="s">
        <v>387</v>
      </c>
      <c r="D68" s="78">
        <f>D69+D72</f>
        <v>119500</v>
      </c>
      <c r="E68" s="117">
        <f>E69+E72</f>
        <v>9800</v>
      </c>
      <c r="F68" s="155">
        <f t="shared" si="32"/>
        <v>109700</v>
      </c>
    </row>
    <row r="69" spans="1:6" ht="130.5" customHeight="1" x14ac:dyDescent="0.2">
      <c r="A69" s="69" t="s">
        <v>155</v>
      </c>
      <c r="B69" s="73">
        <v>200</v>
      </c>
      <c r="C69" s="76" t="s">
        <v>388</v>
      </c>
      <c r="D69" s="78">
        <f>D70</f>
        <v>39500</v>
      </c>
      <c r="E69" s="124">
        <f>E70</f>
        <v>9800</v>
      </c>
      <c r="F69" s="155">
        <f t="shared" ref="F69:F70" si="33">D69-E69</f>
        <v>29700</v>
      </c>
    </row>
    <row r="70" spans="1:6" ht="20.25" customHeight="1" x14ac:dyDescent="0.2">
      <c r="A70" s="69" t="s">
        <v>84</v>
      </c>
      <c r="B70" s="73">
        <v>200</v>
      </c>
      <c r="C70" s="123" t="s">
        <v>396</v>
      </c>
      <c r="D70" s="78">
        <f>SUM(D71)</f>
        <v>39500</v>
      </c>
      <c r="E70" s="124">
        <f>SUM(E71)</f>
        <v>9800</v>
      </c>
      <c r="F70" s="155">
        <f t="shared" si="33"/>
        <v>29700</v>
      </c>
    </row>
    <row r="71" spans="1:6" ht="24.75" customHeight="1" x14ac:dyDescent="0.2">
      <c r="A71" s="69" t="s">
        <v>49</v>
      </c>
      <c r="B71" s="123">
        <v>200</v>
      </c>
      <c r="C71" s="123" t="s">
        <v>397</v>
      </c>
      <c r="D71" s="124">
        <v>39500</v>
      </c>
      <c r="E71" s="124">
        <v>9800</v>
      </c>
      <c r="F71" s="155">
        <f t="shared" ref="F71:F72" si="34">D71-E71</f>
        <v>29700</v>
      </c>
    </row>
    <row r="72" spans="1:6" ht="67.5" customHeight="1" x14ac:dyDescent="0.2">
      <c r="A72" s="69" t="s">
        <v>164</v>
      </c>
      <c r="B72" s="73">
        <v>200</v>
      </c>
      <c r="C72" s="76" t="s">
        <v>398</v>
      </c>
      <c r="D72" s="78">
        <f>D73</f>
        <v>80000</v>
      </c>
      <c r="E72" s="114">
        <f>E73</f>
        <v>0</v>
      </c>
      <c r="F72" s="155">
        <f t="shared" si="34"/>
        <v>80000</v>
      </c>
    </row>
    <row r="73" spans="1:6" ht="24.75" customHeight="1" x14ac:dyDescent="0.2">
      <c r="A73" s="69" t="s">
        <v>103</v>
      </c>
      <c r="B73" s="73">
        <v>200</v>
      </c>
      <c r="C73" s="123" t="s">
        <v>399</v>
      </c>
      <c r="D73" s="78">
        <f>D74</f>
        <v>80000</v>
      </c>
      <c r="E73" s="78">
        <f>E74</f>
        <v>0</v>
      </c>
      <c r="F73" s="155">
        <f t="shared" ref="F73:F74" si="35">D73-E73</f>
        <v>80000</v>
      </c>
    </row>
    <row r="74" spans="1:6" ht="19.5" customHeight="1" x14ac:dyDescent="0.2">
      <c r="A74" s="138" t="s">
        <v>104</v>
      </c>
      <c r="B74" s="139">
        <v>200</v>
      </c>
      <c r="C74" s="123" t="s">
        <v>400</v>
      </c>
      <c r="D74" s="140">
        <f>D75+D76</f>
        <v>80000</v>
      </c>
      <c r="E74" s="140">
        <f>E75+E76</f>
        <v>0</v>
      </c>
      <c r="F74" s="155">
        <f t="shared" si="35"/>
        <v>80000</v>
      </c>
    </row>
    <row r="75" spans="1:6" ht="27" customHeight="1" x14ac:dyDescent="0.2">
      <c r="A75" s="69" t="s">
        <v>244</v>
      </c>
      <c r="B75" s="73">
        <v>200</v>
      </c>
      <c r="C75" s="123" t="s">
        <v>401</v>
      </c>
      <c r="D75" s="84">
        <v>48000</v>
      </c>
      <c r="E75" s="108">
        <v>0</v>
      </c>
      <c r="F75" s="155">
        <f t="shared" ref="F75:F76" si="36">D75-E75</f>
        <v>48000</v>
      </c>
    </row>
    <row r="76" spans="1:6" ht="17.25" customHeight="1" x14ac:dyDescent="0.2">
      <c r="A76" s="69" t="s">
        <v>403</v>
      </c>
      <c r="B76" s="73">
        <v>200</v>
      </c>
      <c r="C76" s="123" t="s">
        <v>402</v>
      </c>
      <c r="D76" s="78">
        <v>32000</v>
      </c>
      <c r="E76" s="78">
        <v>0</v>
      </c>
      <c r="F76" s="155">
        <f t="shared" si="36"/>
        <v>32000</v>
      </c>
    </row>
    <row r="77" spans="1:6" ht="21.75" hidden="1" customHeight="1" x14ac:dyDescent="0.2">
      <c r="A77" s="69" t="s">
        <v>147</v>
      </c>
      <c r="B77" s="73">
        <v>200</v>
      </c>
      <c r="C77" s="76" t="s">
        <v>148</v>
      </c>
      <c r="D77" s="78">
        <f>D79+D84+D89</f>
        <v>111400</v>
      </c>
      <c r="E77" s="78">
        <f>E79+E84+E89</f>
        <v>29080</v>
      </c>
      <c r="F77" s="152">
        <f t="shared" ref="F77" si="37">D77-E77</f>
        <v>82320</v>
      </c>
    </row>
    <row r="78" spans="1:6" ht="29.25" customHeight="1" x14ac:dyDescent="0.2">
      <c r="A78" s="129" t="s">
        <v>404</v>
      </c>
      <c r="B78" s="123">
        <v>200</v>
      </c>
      <c r="C78" s="123" t="s">
        <v>406</v>
      </c>
      <c r="D78" s="124">
        <f>SUM(D79+D84)</f>
        <v>98200</v>
      </c>
      <c r="E78" s="124">
        <f>SUM(E79+E84)</f>
        <v>25780</v>
      </c>
      <c r="F78" s="152"/>
    </row>
    <row r="79" spans="1:6" ht="58.5" customHeight="1" x14ac:dyDescent="0.2">
      <c r="A79" s="69" t="s">
        <v>288</v>
      </c>
      <c r="B79" s="73">
        <v>200</v>
      </c>
      <c r="C79" s="123" t="s">
        <v>407</v>
      </c>
      <c r="D79" s="78">
        <f t="shared" ref="D79:E82" si="38">D80</f>
        <v>15000</v>
      </c>
      <c r="E79" s="78">
        <f t="shared" si="38"/>
        <v>2000</v>
      </c>
      <c r="F79" s="155">
        <f t="shared" ref="F79:F80" si="39">D79-E79</f>
        <v>13000</v>
      </c>
    </row>
    <row r="80" spans="1:6" ht="96.75" customHeight="1" x14ac:dyDescent="0.2">
      <c r="A80" s="118" t="s">
        <v>321</v>
      </c>
      <c r="B80" s="73">
        <v>200</v>
      </c>
      <c r="C80" s="123" t="s">
        <v>408</v>
      </c>
      <c r="D80" s="78">
        <f t="shared" si="38"/>
        <v>15000</v>
      </c>
      <c r="E80" s="78">
        <f t="shared" si="38"/>
        <v>2000</v>
      </c>
      <c r="F80" s="155">
        <f t="shared" si="39"/>
        <v>13000</v>
      </c>
    </row>
    <row r="81" spans="1:6" ht="24.75" customHeight="1" x14ac:dyDescent="0.2">
      <c r="A81" s="81" t="s">
        <v>101</v>
      </c>
      <c r="B81" s="82">
        <v>200</v>
      </c>
      <c r="C81" s="123" t="s">
        <v>409</v>
      </c>
      <c r="D81" s="78">
        <f t="shared" si="38"/>
        <v>15000</v>
      </c>
      <c r="E81" s="78">
        <f t="shared" si="38"/>
        <v>2000</v>
      </c>
      <c r="F81" s="155">
        <f t="shared" ref="F81:F82" si="40">D81-E81</f>
        <v>13000</v>
      </c>
    </row>
    <row r="82" spans="1:6" ht="27" customHeight="1" x14ac:dyDescent="0.2">
      <c r="A82" s="69" t="s">
        <v>102</v>
      </c>
      <c r="B82" s="73">
        <v>200</v>
      </c>
      <c r="C82" s="123" t="s">
        <v>410</v>
      </c>
      <c r="D82" s="78">
        <f t="shared" si="38"/>
        <v>15000</v>
      </c>
      <c r="E82" s="78">
        <f t="shared" si="38"/>
        <v>2000</v>
      </c>
      <c r="F82" s="155">
        <f t="shared" si="40"/>
        <v>13000</v>
      </c>
    </row>
    <row r="83" spans="1:6" ht="26.25" customHeight="1" x14ac:dyDescent="0.2">
      <c r="A83" s="69" t="s">
        <v>138</v>
      </c>
      <c r="B83" s="73">
        <v>200</v>
      </c>
      <c r="C83" s="123" t="s">
        <v>411</v>
      </c>
      <c r="D83" s="78">
        <v>15000</v>
      </c>
      <c r="E83" s="78">
        <v>2000</v>
      </c>
      <c r="F83" s="124">
        <f t="shared" ref="F83:F84" si="41">D83-E83</f>
        <v>13000</v>
      </c>
    </row>
    <row r="84" spans="1:6" ht="43.5" customHeight="1" x14ac:dyDescent="0.2">
      <c r="A84" s="69" t="s">
        <v>149</v>
      </c>
      <c r="B84" s="73">
        <v>200</v>
      </c>
      <c r="C84" s="123" t="s">
        <v>412</v>
      </c>
      <c r="D84" s="78">
        <f>D85+D89</f>
        <v>83200</v>
      </c>
      <c r="E84" s="124">
        <f>E85+E89</f>
        <v>23780</v>
      </c>
      <c r="F84" s="124">
        <f t="shared" si="41"/>
        <v>59420</v>
      </c>
    </row>
    <row r="85" spans="1:6" ht="90.75" customHeight="1" x14ac:dyDescent="0.2">
      <c r="A85" s="118" t="s">
        <v>322</v>
      </c>
      <c r="B85" s="73">
        <v>200</v>
      </c>
      <c r="C85" s="123" t="s">
        <v>413</v>
      </c>
      <c r="D85" s="78">
        <f>SUM(D86)</f>
        <v>70000</v>
      </c>
      <c r="E85" s="124">
        <f>SUM(E86)</f>
        <v>20480</v>
      </c>
      <c r="F85" s="124">
        <f t="shared" ref="F85:F86" si="42">D85-E85</f>
        <v>49520</v>
      </c>
    </row>
    <row r="86" spans="1:6" ht="25.5" customHeight="1" x14ac:dyDescent="0.2">
      <c r="A86" s="81" t="s">
        <v>101</v>
      </c>
      <c r="B86" s="123">
        <v>200</v>
      </c>
      <c r="C86" s="123" t="s">
        <v>414</v>
      </c>
      <c r="D86" s="124">
        <f>SUM(D87)</f>
        <v>70000</v>
      </c>
      <c r="E86" s="124">
        <f>SUM(E87)</f>
        <v>20480</v>
      </c>
      <c r="F86" s="124">
        <f t="shared" si="42"/>
        <v>49520</v>
      </c>
    </row>
    <row r="87" spans="1:6" ht="25.5" customHeight="1" x14ac:dyDescent="0.2">
      <c r="A87" s="69" t="s">
        <v>102</v>
      </c>
      <c r="B87" s="123">
        <v>200</v>
      </c>
      <c r="C87" s="123" t="s">
        <v>415</v>
      </c>
      <c r="D87" s="124">
        <f>SUM(D88)</f>
        <v>70000</v>
      </c>
      <c r="E87" s="124">
        <f>SUM(E88)</f>
        <v>20480</v>
      </c>
      <c r="F87" s="155">
        <f t="shared" ref="F87:F88" si="43">D87-E87</f>
        <v>49520</v>
      </c>
    </row>
    <row r="88" spans="1:6" ht="30" customHeight="1" x14ac:dyDescent="0.2">
      <c r="A88" s="69" t="s">
        <v>138</v>
      </c>
      <c r="B88" s="73">
        <v>200</v>
      </c>
      <c r="C88" s="123" t="s">
        <v>416</v>
      </c>
      <c r="D88" s="78">
        <v>70000</v>
      </c>
      <c r="E88" s="78">
        <v>20480</v>
      </c>
      <c r="F88" s="155">
        <f t="shared" si="43"/>
        <v>49520</v>
      </c>
    </row>
    <row r="89" spans="1:6" ht="70.5" customHeight="1" x14ac:dyDescent="0.2">
      <c r="A89" s="69" t="s">
        <v>245</v>
      </c>
      <c r="B89" s="73">
        <v>200</v>
      </c>
      <c r="C89" s="76" t="s">
        <v>417</v>
      </c>
      <c r="D89" s="78">
        <f>SUM(D90)</f>
        <v>13200</v>
      </c>
      <c r="E89" s="124">
        <f>SUM(E90)</f>
        <v>3300</v>
      </c>
      <c r="F89" s="124">
        <f t="shared" ref="F89:F90" si="44">D89-E89</f>
        <v>9900</v>
      </c>
    </row>
    <row r="90" spans="1:6" ht="27" customHeight="1" x14ac:dyDescent="0.2">
      <c r="A90" s="81" t="s">
        <v>101</v>
      </c>
      <c r="B90" s="123">
        <v>200</v>
      </c>
      <c r="C90" s="123" t="s">
        <v>418</v>
      </c>
      <c r="D90" s="124">
        <f>SUM(D91)</f>
        <v>13200</v>
      </c>
      <c r="E90" s="124">
        <f>SUM(E91)</f>
        <v>3300</v>
      </c>
      <c r="F90" s="124">
        <f t="shared" si="44"/>
        <v>9900</v>
      </c>
    </row>
    <row r="91" spans="1:6" ht="27" customHeight="1" x14ac:dyDescent="0.2">
      <c r="A91" s="69" t="s">
        <v>102</v>
      </c>
      <c r="B91" s="123">
        <v>200</v>
      </c>
      <c r="C91" s="123" t="s">
        <v>419</v>
      </c>
      <c r="D91" s="124">
        <f>SUM(D92)</f>
        <v>13200</v>
      </c>
      <c r="E91" s="124">
        <f>SUM(E92)</f>
        <v>3300</v>
      </c>
      <c r="F91" s="155">
        <f t="shared" ref="F91:F92" si="45">D91-E91</f>
        <v>9900</v>
      </c>
    </row>
    <row r="92" spans="1:6" ht="29.25" customHeight="1" x14ac:dyDescent="0.2">
      <c r="A92" s="69" t="s">
        <v>138</v>
      </c>
      <c r="B92" s="73">
        <v>200</v>
      </c>
      <c r="C92" s="123" t="s">
        <v>420</v>
      </c>
      <c r="D92" s="78">
        <v>13200</v>
      </c>
      <c r="E92" s="78">
        <v>3300</v>
      </c>
      <c r="F92" s="153">
        <f t="shared" si="45"/>
        <v>9900</v>
      </c>
    </row>
    <row r="93" spans="1:6" ht="29.25" customHeight="1" x14ac:dyDescent="0.2">
      <c r="A93" s="131" t="s">
        <v>356</v>
      </c>
      <c r="B93" s="123">
        <v>200</v>
      </c>
      <c r="C93" s="123" t="s">
        <v>421</v>
      </c>
      <c r="D93" s="124">
        <f>SUM(D94)</f>
        <v>240000</v>
      </c>
      <c r="E93" s="124">
        <f>SUM(E94)</f>
        <v>67000</v>
      </c>
      <c r="F93" s="155">
        <f t="shared" ref="F93:F94" si="46">D93-E93</f>
        <v>173000</v>
      </c>
    </row>
    <row r="94" spans="1:6" ht="19.5" customHeight="1" x14ac:dyDescent="0.2">
      <c r="A94" s="131" t="s">
        <v>327</v>
      </c>
      <c r="B94" s="73">
        <v>200</v>
      </c>
      <c r="C94" s="123" t="s">
        <v>422</v>
      </c>
      <c r="D94" s="78">
        <f>SUM(D95+D99+D116)</f>
        <v>240000</v>
      </c>
      <c r="E94" s="124">
        <f>SUM(E95+E99+E116)</f>
        <v>67000</v>
      </c>
      <c r="F94" s="155">
        <f t="shared" si="46"/>
        <v>173000</v>
      </c>
    </row>
    <row r="95" spans="1:6" ht="56.25" customHeight="1" x14ac:dyDescent="0.2">
      <c r="A95" s="118" t="s">
        <v>323</v>
      </c>
      <c r="B95" s="123">
        <v>200</v>
      </c>
      <c r="C95" s="123" t="s">
        <v>427</v>
      </c>
      <c r="D95" s="124">
        <f>SUM(D96)</f>
        <v>10000</v>
      </c>
      <c r="E95" s="124">
        <f>SUM(E96)</f>
        <v>10000</v>
      </c>
      <c r="F95" s="155">
        <f t="shared" ref="F95:F96" si="47">D95-E95</f>
        <v>0</v>
      </c>
    </row>
    <row r="96" spans="1:6" ht="21.75" customHeight="1" x14ac:dyDescent="0.2">
      <c r="A96" s="69" t="s">
        <v>103</v>
      </c>
      <c r="B96" s="123">
        <v>200</v>
      </c>
      <c r="C96" s="123" t="s">
        <v>428</v>
      </c>
      <c r="D96" s="124">
        <f>SUM(D97)</f>
        <v>10000</v>
      </c>
      <c r="E96" s="124">
        <f>SUM(E97)</f>
        <v>10000</v>
      </c>
      <c r="F96" s="153">
        <f t="shared" si="47"/>
        <v>0</v>
      </c>
    </row>
    <row r="97" spans="1:6" ht="21.75" customHeight="1" x14ac:dyDescent="0.2">
      <c r="A97" s="138" t="s">
        <v>104</v>
      </c>
      <c r="B97" s="123">
        <v>200</v>
      </c>
      <c r="C97" s="123" t="s">
        <v>429</v>
      </c>
      <c r="D97" s="124">
        <f>SUM(D98)</f>
        <v>10000</v>
      </c>
      <c r="E97" s="124">
        <f>SUM(E98)</f>
        <v>10000</v>
      </c>
      <c r="F97" s="153">
        <f t="shared" ref="F97:F98" si="48">D97-E97</f>
        <v>0</v>
      </c>
    </row>
    <row r="98" spans="1:6" ht="16.5" customHeight="1" x14ac:dyDescent="0.2">
      <c r="A98" s="69" t="s">
        <v>314</v>
      </c>
      <c r="B98" s="123">
        <v>200</v>
      </c>
      <c r="C98" s="123" t="s">
        <v>430</v>
      </c>
      <c r="D98" s="124">
        <v>10000</v>
      </c>
      <c r="E98" s="124">
        <v>10000</v>
      </c>
      <c r="F98" s="153">
        <f t="shared" si="48"/>
        <v>0</v>
      </c>
    </row>
    <row r="99" spans="1:6" ht="66.75" customHeight="1" x14ac:dyDescent="0.2">
      <c r="A99" s="69" t="s">
        <v>317</v>
      </c>
      <c r="B99" s="73">
        <v>200</v>
      </c>
      <c r="C99" s="123" t="s">
        <v>423</v>
      </c>
      <c r="D99" s="78">
        <f t="shared" ref="D99:E100" si="49">D100</f>
        <v>180000</v>
      </c>
      <c r="E99" s="124">
        <f t="shared" si="49"/>
        <v>7000</v>
      </c>
      <c r="F99" s="152">
        <f t="shared" ref="F99" si="50">D99-E99</f>
        <v>173000</v>
      </c>
    </row>
    <row r="100" spans="1:6" ht="22.5" hidden="1" customHeight="1" x14ac:dyDescent="0.2">
      <c r="A100" s="81" t="s">
        <v>101</v>
      </c>
      <c r="B100" s="82">
        <v>200</v>
      </c>
      <c r="C100" s="76" t="s">
        <v>258</v>
      </c>
      <c r="D100" s="78">
        <f t="shared" si="49"/>
        <v>180000</v>
      </c>
      <c r="E100" s="124">
        <f t="shared" si="49"/>
        <v>7000</v>
      </c>
      <c r="F100" s="152"/>
    </row>
    <row r="101" spans="1:6" ht="23.25" hidden="1" customHeight="1" x14ac:dyDescent="0.2">
      <c r="A101" s="69" t="s">
        <v>102</v>
      </c>
      <c r="B101" s="73">
        <v>200</v>
      </c>
      <c r="C101" s="76" t="s">
        <v>259</v>
      </c>
      <c r="D101" s="78">
        <f>D104</f>
        <v>180000</v>
      </c>
      <c r="E101" s="124">
        <f>E104</f>
        <v>7000</v>
      </c>
      <c r="F101" s="152">
        <f t="shared" ref="F101" si="51">D101-E101</f>
        <v>173000</v>
      </c>
    </row>
    <row r="102" spans="1:6" ht="26.25" customHeight="1" x14ac:dyDescent="0.2">
      <c r="A102" s="81" t="s">
        <v>101</v>
      </c>
      <c r="B102" s="123">
        <v>200</v>
      </c>
      <c r="C102" s="123" t="s">
        <v>424</v>
      </c>
      <c r="D102" s="124">
        <f>SUM(D103)</f>
        <v>180000</v>
      </c>
      <c r="E102" s="124">
        <f>SUM(E103)</f>
        <v>7000</v>
      </c>
      <c r="F102" s="152"/>
    </row>
    <row r="103" spans="1:6" ht="26.25" customHeight="1" x14ac:dyDescent="0.2">
      <c r="A103" s="69" t="s">
        <v>102</v>
      </c>
      <c r="B103" s="123">
        <v>200</v>
      </c>
      <c r="C103" s="123" t="s">
        <v>425</v>
      </c>
      <c r="D103" s="124">
        <f>SUM(D104)</f>
        <v>180000</v>
      </c>
      <c r="E103" s="124">
        <f>SUM(E104)</f>
        <v>7000</v>
      </c>
      <c r="F103" s="155">
        <f t="shared" ref="F103:F104" si="52">D103-E103</f>
        <v>173000</v>
      </c>
    </row>
    <row r="104" spans="1:6" ht="30" customHeight="1" x14ac:dyDescent="0.2">
      <c r="A104" s="69" t="s">
        <v>138</v>
      </c>
      <c r="B104" s="73">
        <v>200</v>
      </c>
      <c r="C104" s="123" t="s">
        <v>426</v>
      </c>
      <c r="D104" s="78">
        <v>180000</v>
      </c>
      <c r="E104" s="78">
        <v>7000</v>
      </c>
      <c r="F104" s="155">
        <f t="shared" si="52"/>
        <v>173000</v>
      </c>
    </row>
    <row r="105" spans="1:6" ht="90" hidden="1" customHeight="1" x14ac:dyDescent="0.2">
      <c r="A105" s="69" t="s">
        <v>266</v>
      </c>
      <c r="B105" s="73">
        <v>200</v>
      </c>
      <c r="C105" s="76" t="s">
        <v>267</v>
      </c>
      <c r="D105" s="78"/>
      <c r="E105" s="78"/>
      <c r="F105" s="152">
        <f t="shared" ref="F105" si="53">D105-E105</f>
        <v>0</v>
      </c>
    </row>
    <row r="106" spans="1:6" ht="28.5" hidden="1" customHeight="1" x14ac:dyDescent="0.2">
      <c r="A106" s="69" t="s">
        <v>138</v>
      </c>
      <c r="B106" s="73">
        <v>200</v>
      </c>
      <c r="C106" s="76" t="s">
        <v>268</v>
      </c>
      <c r="D106" s="78"/>
      <c r="E106" s="78"/>
      <c r="F106" s="152"/>
    </row>
    <row r="107" spans="1:6" ht="13.5" hidden="1" customHeight="1" x14ac:dyDescent="0.2">
      <c r="A107" s="69" t="s">
        <v>74</v>
      </c>
      <c r="B107" s="73">
        <v>200</v>
      </c>
      <c r="C107" s="76" t="s">
        <v>269</v>
      </c>
      <c r="D107" s="78"/>
      <c r="E107" s="78"/>
      <c r="F107" s="152">
        <f t="shared" ref="F107" si="54">D107-E107</f>
        <v>0</v>
      </c>
    </row>
    <row r="108" spans="1:6" ht="14.25" hidden="1" customHeight="1" x14ac:dyDescent="0.2">
      <c r="A108" s="69" t="s">
        <v>77</v>
      </c>
      <c r="B108" s="73">
        <v>200</v>
      </c>
      <c r="C108" s="76" t="s">
        <v>270</v>
      </c>
      <c r="D108" s="78"/>
      <c r="E108" s="78"/>
      <c r="F108" s="152"/>
    </row>
    <row r="109" spans="1:6" ht="14.25" hidden="1" customHeight="1" x14ac:dyDescent="0.2">
      <c r="A109" s="69" t="s">
        <v>80</v>
      </c>
      <c r="B109" s="73">
        <v>200</v>
      </c>
      <c r="C109" s="76" t="s">
        <v>271</v>
      </c>
      <c r="D109" s="78"/>
      <c r="E109" s="78"/>
      <c r="F109" s="152">
        <f t="shared" ref="F109" si="55">D109-E109</f>
        <v>0</v>
      </c>
    </row>
    <row r="110" spans="1:6" ht="39" hidden="1" customHeight="1" x14ac:dyDescent="0.2">
      <c r="A110" s="69" t="s">
        <v>285</v>
      </c>
      <c r="B110" s="73">
        <v>200</v>
      </c>
      <c r="C110" s="76" t="s">
        <v>260</v>
      </c>
      <c r="D110" s="78"/>
      <c r="E110" s="78"/>
      <c r="F110" s="152"/>
    </row>
    <row r="111" spans="1:6" ht="21" hidden="1" customHeight="1" x14ac:dyDescent="0.2">
      <c r="A111" s="81" t="s">
        <v>101</v>
      </c>
      <c r="B111" s="73">
        <v>200</v>
      </c>
      <c r="C111" s="76" t="s">
        <v>264</v>
      </c>
      <c r="D111" s="78"/>
      <c r="E111" s="78"/>
      <c r="F111" s="152">
        <f t="shared" ref="F111" si="56">D111-E111</f>
        <v>0</v>
      </c>
    </row>
    <row r="112" spans="1:6" ht="23.25" hidden="1" customHeight="1" x14ac:dyDescent="0.2">
      <c r="A112" s="69" t="s">
        <v>102</v>
      </c>
      <c r="B112" s="73">
        <v>200</v>
      </c>
      <c r="C112" s="76" t="s">
        <v>265</v>
      </c>
      <c r="D112" s="78"/>
      <c r="E112" s="78"/>
      <c r="F112" s="152"/>
    </row>
    <row r="113" spans="1:6" ht="27" hidden="1" customHeight="1" x14ac:dyDescent="0.2">
      <c r="A113" s="69" t="s">
        <v>138</v>
      </c>
      <c r="B113" s="73">
        <v>200</v>
      </c>
      <c r="C113" s="76" t="s">
        <v>274</v>
      </c>
      <c r="D113" s="78"/>
      <c r="E113" s="78"/>
      <c r="F113" s="152">
        <f t="shared" ref="F113" si="57">D113-E113</f>
        <v>0</v>
      </c>
    </row>
    <row r="114" spans="1:6" ht="16.5" hidden="1" customHeight="1" x14ac:dyDescent="0.2">
      <c r="A114" s="69" t="s">
        <v>74</v>
      </c>
      <c r="B114" s="73">
        <v>200</v>
      </c>
      <c r="C114" s="76" t="s">
        <v>273</v>
      </c>
      <c r="D114" s="78"/>
      <c r="E114" s="78"/>
      <c r="F114" s="152"/>
    </row>
    <row r="115" spans="1:6" ht="16.5" hidden="1" customHeight="1" x14ac:dyDescent="0.2">
      <c r="A115" s="69" t="s">
        <v>81</v>
      </c>
      <c r="B115" s="73">
        <v>200</v>
      </c>
      <c r="C115" s="76" t="s">
        <v>272</v>
      </c>
      <c r="D115" s="78"/>
      <c r="E115" s="78"/>
      <c r="F115" s="152">
        <f t="shared" ref="F115" si="58">D115-E115</f>
        <v>0</v>
      </c>
    </row>
    <row r="116" spans="1:6" ht="40.5" customHeight="1" x14ac:dyDescent="0.2">
      <c r="A116" s="118" t="s">
        <v>320</v>
      </c>
      <c r="B116" s="73">
        <v>200</v>
      </c>
      <c r="C116" s="116" t="s">
        <v>431</v>
      </c>
      <c r="D116" s="78">
        <f>D119</f>
        <v>50000</v>
      </c>
      <c r="E116" s="124">
        <f>E119</f>
        <v>50000</v>
      </c>
      <c r="F116" s="152"/>
    </row>
    <row r="117" spans="1:6" ht="22.5" customHeight="1" x14ac:dyDescent="0.2">
      <c r="A117" s="69" t="s">
        <v>103</v>
      </c>
      <c r="B117" s="123">
        <v>200</v>
      </c>
      <c r="C117" s="123" t="s">
        <v>433</v>
      </c>
      <c r="D117" s="124">
        <f>SUM(D118)</f>
        <v>50000</v>
      </c>
      <c r="E117" s="124">
        <f>SUM(E118)</f>
        <v>50000</v>
      </c>
      <c r="F117" s="155">
        <f t="shared" ref="F117:F118" si="59">D117-E117</f>
        <v>0</v>
      </c>
    </row>
    <row r="118" spans="1:6" ht="20.25" customHeight="1" x14ac:dyDescent="0.2">
      <c r="A118" s="138" t="s">
        <v>104</v>
      </c>
      <c r="B118" s="123">
        <v>200</v>
      </c>
      <c r="C118" s="123" t="s">
        <v>432</v>
      </c>
      <c r="D118" s="124">
        <f>SUM(D119)</f>
        <v>50000</v>
      </c>
      <c r="E118" s="124">
        <f>SUM(E119)</f>
        <v>50000</v>
      </c>
      <c r="F118" s="155">
        <f t="shared" si="59"/>
        <v>0</v>
      </c>
    </row>
    <row r="119" spans="1:6" ht="15.75" customHeight="1" x14ac:dyDescent="0.2">
      <c r="A119" s="69" t="s">
        <v>319</v>
      </c>
      <c r="B119" s="73">
        <v>200</v>
      </c>
      <c r="C119" s="123" t="s">
        <v>434</v>
      </c>
      <c r="D119" s="78">
        <v>50000</v>
      </c>
      <c r="E119" s="117">
        <v>50000</v>
      </c>
      <c r="F119" s="155">
        <f t="shared" ref="F119:F120" si="60">D119-E119</f>
        <v>0</v>
      </c>
    </row>
    <row r="120" spans="1:6" ht="18" customHeight="1" x14ac:dyDescent="0.2">
      <c r="A120" s="77" t="s">
        <v>88</v>
      </c>
      <c r="B120" s="73">
        <v>200</v>
      </c>
      <c r="C120" s="76" t="s">
        <v>435</v>
      </c>
      <c r="D120" s="78">
        <f t="shared" ref="D120:E124" si="61">D121</f>
        <v>174800</v>
      </c>
      <c r="E120" s="124">
        <f t="shared" si="61"/>
        <v>27361.79</v>
      </c>
      <c r="F120" s="153">
        <f t="shared" si="60"/>
        <v>147438.21</v>
      </c>
    </row>
    <row r="121" spans="1:6" ht="15.75" customHeight="1" x14ac:dyDescent="0.2">
      <c r="A121" s="69" t="s">
        <v>150</v>
      </c>
      <c r="B121" s="73">
        <v>200</v>
      </c>
      <c r="C121" s="123" t="s">
        <v>436</v>
      </c>
      <c r="D121" s="78">
        <f t="shared" si="61"/>
        <v>174800</v>
      </c>
      <c r="E121" s="124">
        <f t="shared" si="61"/>
        <v>27361.79</v>
      </c>
      <c r="F121" s="152">
        <f t="shared" ref="F121" si="62">D121-E121</f>
        <v>147438.21</v>
      </c>
    </row>
    <row r="122" spans="1:6" ht="16.5" hidden="1" customHeight="1" x14ac:dyDescent="0.2">
      <c r="A122" s="69" t="s">
        <v>144</v>
      </c>
      <c r="B122" s="73">
        <v>200</v>
      </c>
      <c r="C122" s="76" t="s">
        <v>151</v>
      </c>
      <c r="D122" s="78">
        <f>D124</f>
        <v>174800</v>
      </c>
      <c r="E122" s="124">
        <f>E124</f>
        <v>27361.79</v>
      </c>
      <c r="F122" s="152"/>
    </row>
    <row r="123" spans="1:6" ht="25.5" customHeight="1" x14ac:dyDescent="0.2">
      <c r="A123" s="131" t="s">
        <v>356</v>
      </c>
      <c r="B123" s="123">
        <v>200</v>
      </c>
      <c r="C123" s="123" t="s">
        <v>437</v>
      </c>
      <c r="D123" s="124">
        <f>SUM(D124)</f>
        <v>174800</v>
      </c>
      <c r="E123" s="124">
        <f>SUM(E124)</f>
        <v>27361.79</v>
      </c>
      <c r="F123" s="155">
        <f t="shared" ref="F123:F124" si="63">D123-E123</f>
        <v>147438.21</v>
      </c>
    </row>
    <row r="124" spans="1:6" ht="15.75" customHeight="1" x14ac:dyDescent="0.2">
      <c r="A124" s="131" t="s">
        <v>327</v>
      </c>
      <c r="B124" s="123">
        <v>200</v>
      </c>
      <c r="C124" s="123" t="s">
        <v>438</v>
      </c>
      <c r="D124" s="78">
        <f t="shared" si="61"/>
        <v>174800</v>
      </c>
      <c r="E124" s="124">
        <f t="shared" si="61"/>
        <v>27361.79</v>
      </c>
      <c r="F124" s="155">
        <f t="shared" si="63"/>
        <v>147438.21</v>
      </c>
    </row>
    <row r="125" spans="1:6" ht="51.75" customHeight="1" x14ac:dyDescent="0.2">
      <c r="A125" s="119" t="s">
        <v>324</v>
      </c>
      <c r="B125" s="73">
        <v>200</v>
      </c>
      <c r="C125" s="123" t="s">
        <v>439</v>
      </c>
      <c r="D125" s="78">
        <f>SUM(D126+D130)</f>
        <v>174800</v>
      </c>
      <c r="E125" s="124">
        <f>SUM(E126+E130)</f>
        <v>27361.79</v>
      </c>
      <c r="F125" s="124">
        <f t="shared" ref="F125:F126" si="64">D125-E125</f>
        <v>147438.21</v>
      </c>
    </row>
    <row r="126" spans="1:6" ht="48.75" customHeight="1" x14ac:dyDescent="0.2">
      <c r="A126" s="136" t="s">
        <v>389</v>
      </c>
      <c r="B126" s="123">
        <v>200</v>
      </c>
      <c r="C126" s="123" t="s">
        <v>440</v>
      </c>
      <c r="D126" s="124">
        <f>SUM(D127)</f>
        <v>153500</v>
      </c>
      <c r="E126" s="124">
        <f>SUM(E127)</f>
        <v>27361.79</v>
      </c>
      <c r="F126" s="124">
        <f t="shared" si="64"/>
        <v>126138.20999999999</v>
      </c>
    </row>
    <row r="127" spans="1:6" ht="28.5" customHeight="1" x14ac:dyDescent="0.2">
      <c r="A127" s="135" t="s">
        <v>106</v>
      </c>
      <c r="B127" s="123">
        <v>200</v>
      </c>
      <c r="C127" s="123" t="s">
        <v>441</v>
      </c>
      <c r="D127" s="124">
        <f>SUM(D128+D129)</f>
        <v>153500</v>
      </c>
      <c r="E127" s="124">
        <f>SUM(E128+E129)</f>
        <v>27361.79</v>
      </c>
      <c r="F127" s="155">
        <f t="shared" ref="F127:F128" si="65">D127-E127</f>
        <v>126138.20999999999</v>
      </c>
    </row>
    <row r="128" spans="1:6" ht="21" customHeight="1" x14ac:dyDescent="0.2">
      <c r="A128" s="69" t="s">
        <v>344</v>
      </c>
      <c r="B128" s="73">
        <v>200</v>
      </c>
      <c r="C128" s="123" t="s">
        <v>442</v>
      </c>
      <c r="D128" s="78">
        <v>117900</v>
      </c>
      <c r="E128" s="78">
        <v>22144.86</v>
      </c>
      <c r="F128" s="155">
        <f t="shared" si="65"/>
        <v>95755.14</v>
      </c>
    </row>
    <row r="129" spans="1:6" ht="42" customHeight="1" x14ac:dyDescent="0.2">
      <c r="A129" s="127" t="s">
        <v>346</v>
      </c>
      <c r="B129" s="73">
        <v>200</v>
      </c>
      <c r="C129" s="123" t="s">
        <v>443</v>
      </c>
      <c r="D129" s="78">
        <v>35600</v>
      </c>
      <c r="E129" s="78">
        <v>5216.93</v>
      </c>
      <c r="F129" s="155">
        <f t="shared" ref="F129:F130" si="66">D129-E129</f>
        <v>30383.07</v>
      </c>
    </row>
    <row r="130" spans="1:6" ht="26.25" customHeight="1" x14ac:dyDescent="0.2">
      <c r="A130" s="81" t="s">
        <v>101</v>
      </c>
      <c r="B130" s="73">
        <v>200</v>
      </c>
      <c r="C130" s="123" t="s">
        <v>444</v>
      </c>
      <c r="D130" s="78">
        <f>SUM(D131)</f>
        <v>21300</v>
      </c>
      <c r="E130" s="124">
        <f>SUM(E131)</f>
        <v>0</v>
      </c>
      <c r="F130" s="153">
        <f t="shared" si="66"/>
        <v>21300</v>
      </c>
    </row>
    <row r="131" spans="1:6" ht="27" customHeight="1" x14ac:dyDescent="0.2">
      <c r="A131" s="69" t="s">
        <v>102</v>
      </c>
      <c r="B131" s="73">
        <v>200</v>
      </c>
      <c r="C131" s="123" t="s">
        <v>445</v>
      </c>
      <c r="D131" s="78">
        <f>SUM(D137)</f>
        <v>21300</v>
      </c>
      <c r="E131" s="124">
        <f>SUM(E137)</f>
        <v>0</v>
      </c>
      <c r="F131" s="152">
        <f t="shared" ref="F131" si="67">D131-E131</f>
        <v>21300</v>
      </c>
    </row>
    <row r="132" spans="1:6" ht="22.5" hidden="1" customHeight="1" x14ac:dyDescent="0.2">
      <c r="A132" s="81" t="s">
        <v>101</v>
      </c>
      <c r="B132" s="73">
        <v>200</v>
      </c>
      <c r="C132" s="76" t="s">
        <v>152</v>
      </c>
      <c r="D132" s="78">
        <f>D133</f>
        <v>0</v>
      </c>
      <c r="E132" s="78" t="s">
        <v>66</v>
      </c>
      <c r="F132" s="152"/>
    </row>
    <row r="133" spans="1:6" ht="21" hidden="1" customHeight="1" x14ac:dyDescent="0.2">
      <c r="A133" s="69" t="s">
        <v>102</v>
      </c>
      <c r="B133" s="73">
        <v>200</v>
      </c>
      <c r="C133" s="76" t="s">
        <v>157</v>
      </c>
      <c r="D133" s="78">
        <f>D134</f>
        <v>0</v>
      </c>
      <c r="E133" s="78" t="s">
        <v>66</v>
      </c>
      <c r="F133" s="152" t="e">
        <f t="shared" ref="F133" si="68">D133-E133</f>
        <v>#VALUE!</v>
      </c>
    </row>
    <row r="134" spans="1:6" ht="26.25" hidden="1" customHeight="1" x14ac:dyDescent="0.2">
      <c r="A134" s="69" t="s">
        <v>138</v>
      </c>
      <c r="B134" s="73">
        <v>200</v>
      </c>
      <c r="C134" s="76" t="s">
        <v>158</v>
      </c>
      <c r="D134" s="78"/>
      <c r="E134" s="78"/>
      <c r="F134" s="152"/>
    </row>
    <row r="135" spans="1:6" ht="18" hidden="1" customHeight="1" x14ac:dyDescent="0.2">
      <c r="A135" s="69" t="s">
        <v>82</v>
      </c>
      <c r="B135" s="73">
        <v>200</v>
      </c>
      <c r="C135" s="76" t="s">
        <v>159</v>
      </c>
      <c r="D135" s="78"/>
      <c r="E135" s="78"/>
      <c r="F135" s="152">
        <f t="shared" ref="F135" si="69">D135-E135</f>
        <v>0</v>
      </c>
    </row>
    <row r="136" spans="1:6" ht="18" hidden="1" customHeight="1" x14ac:dyDescent="0.2">
      <c r="A136" s="69" t="s">
        <v>83</v>
      </c>
      <c r="B136" s="73">
        <v>200</v>
      </c>
      <c r="C136" s="76" t="s">
        <v>160</v>
      </c>
      <c r="D136" s="78"/>
      <c r="E136" s="92"/>
      <c r="F136" s="152"/>
    </row>
    <row r="137" spans="1:6" ht="32.25" customHeight="1" x14ac:dyDescent="0.2">
      <c r="A137" s="69" t="s">
        <v>138</v>
      </c>
      <c r="B137" s="121">
        <v>200</v>
      </c>
      <c r="C137" s="123" t="s">
        <v>446</v>
      </c>
      <c r="D137" s="122">
        <v>21300</v>
      </c>
      <c r="E137" s="122">
        <v>0</v>
      </c>
      <c r="F137" s="155">
        <f t="shared" ref="F137:F138" si="70">D137-E137</f>
        <v>21300</v>
      </c>
    </row>
    <row r="138" spans="1:6" ht="27" customHeight="1" x14ac:dyDescent="0.2">
      <c r="A138" s="77" t="s">
        <v>89</v>
      </c>
      <c r="B138" s="73">
        <v>200</v>
      </c>
      <c r="C138" s="76" t="s">
        <v>447</v>
      </c>
      <c r="D138" s="78">
        <f>D139</f>
        <v>367400</v>
      </c>
      <c r="E138" s="124">
        <f>E139</f>
        <v>245492</v>
      </c>
      <c r="F138" s="155">
        <f t="shared" si="70"/>
        <v>121908</v>
      </c>
    </row>
    <row r="139" spans="1:6" ht="29.25" customHeight="1" x14ac:dyDescent="0.2">
      <c r="A139" s="69" t="s">
        <v>90</v>
      </c>
      <c r="B139" s="73">
        <v>200</v>
      </c>
      <c r="C139" s="76" t="s">
        <v>448</v>
      </c>
      <c r="D139" s="78">
        <f>D141+D146+D154+D159</f>
        <v>367400</v>
      </c>
      <c r="E139" s="124">
        <f>E141+E146+E154+E159</f>
        <v>245492</v>
      </c>
      <c r="F139" s="155">
        <f t="shared" ref="F139:F140" si="71">D139-E139</f>
        <v>121908</v>
      </c>
    </row>
    <row r="140" spans="1:6" ht="57" customHeight="1" x14ac:dyDescent="0.2">
      <c r="A140" s="69" t="s">
        <v>161</v>
      </c>
      <c r="B140" s="73">
        <v>200</v>
      </c>
      <c r="C140" s="123" t="s">
        <v>449</v>
      </c>
      <c r="D140" s="78">
        <f>D141+D146+D154</f>
        <v>367400</v>
      </c>
      <c r="E140" s="124">
        <f>E141+E146+E154</f>
        <v>245492</v>
      </c>
      <c r="F140" s="155">
        <f t="shared" si="71"/>
        <v>121908</v>
      </c>
    </row>
    <row r="141" spans="1:6" ht="16.5" customHeight="1" x14ac:dyDescent="0.2">
      <c r="A141" s="69" t="s">
        <v>162</v>
      </c>
      <c r="B141" s="73">
        <v>200</v>
      </c>
      <c r="C141" s="123" t="s">
        <v>450</v>
      </c>
      <c r="D141" s="78">
        <f t="shared" ref="D141:E141" si="72">D142</f>
        <v>254000</v>
      </c>
      <c r="E141" s="124">
        <f t="shared" si="72"/>
        <v>224392</v>
      </c>
      <c r="F141" s="155">
        <f t="shared" ref="F141:F142" si="73">D141-E141</f>
        <v>29608</v>
      </c>
    </row>
    <row r="142" spans="1:6" ht="93.75" customHeight="1" x14ac:dyDescent="0.2">
      <c r="A142" s="69" t="s">
        <v>163</v>
      </c>
      <c r="B142" s="73">
        <v>200</v>
      </c>
      <c r="C142" s="123" t="s">
        <v>451</v>
      </c>
      <c r="D142" s="78">
        <f>SUM(D143)</f>
        <v>254000</v>
      </c>
      <c r="E142" s="124">
        <f>SUM(E143)</f>
        <v>224392</v>
      </c>
      <c r="F142" s="155">
        <f t="shared" si="73"/>
        <v>29608</v>
      </c>
    </row>
    <row r="143" spans="1:6" ht="30" customHeight="1" x14ac:dyDescent="0.2">
      <c r="A143" s="81" t="s">
        <v>101</v>
      </c>
      <c r="B143" s="123">
        <v>200</v>
      </c>
      <c r="C143" s="123" t="s">
        <v>452</v>
      </c>
      <c r="D143" s="124">
        <f>SUM(D144)</f>
        <v>254000</v>
      </c>
      <c r="E143" s="124">
        <f>SUM(E144)</f>
        <v>224392</v>
      </c>
      <c r="F143" s="155">
        <f t="shared" ref="F143:F144" si="74">D143-E143</f>
        <v>29608</v>
      </c>
    </row>
    <row r="144" spans="1:6" ht="29.25" customHeight="1" x14ac:dyDescent="0.2">
      <c r="A144" s="69" t="s">
        <v>102</v>
      </c>
      <c r="B144" s="123">
        <v>200</v>
      </c>
      <c r="C144" s="123" t="s">
        <v>453</v>
      </c>
      <c r="D144" s="124">
        <f>SUM(D145)</f>
        <v>254000</v>
      </c>
      <c r="E144" s="124">
        <f>SUM(E145)</f>
        <v>224392</v>
      </c>
      <c r="F144" s="155">
        <f t="shared" si="74"/>
        <v>29608</v>
      </c>
    </row>
    <row r="145" spans="1:6" ht="29.25" customHeight="1" x14ac:dyDescent="0.2">
      <c r="A145" s="69" t="s">
        <v>138</v>
      </c>
      <c r="B145" s="73">
        <v>200</v>
      </c>
      <c r="C145" s="123" t="s">
        <v>454</v>
      </c>
      <c r="D145" s="78">
        <v>254000</v>
      </c>
      <c r="E145" s="78">
        <v>224392</v>
      </c>
      <c r="F145" s="155">
        <f t="shared" ref="F145:F146" si="75">D145-E145</f>
        <v>29608</v>
      </c>
    </row>
    <row r="146" spans="1:6" ht="19.5" customHeight="1" x14ac:dyDescent="0.2">
      <c r="A146" s="69" t="s">
        <v>165</v>
      </c>
      <c r="B146" s="73">
        <v>200</v>
      </c>
      <c r="C146" s="123" t="s">
        <v>455</v>
      </c>
      <c r="D146" s="78">
        <f>D147+D151</f>
        <v>99400</v>
      </c>
      <c r="E146" s="124">
        <f>E147+E151</f>
        <v>21100</v>
      </c>
      <c r="F146" s="155">
        <f t="shared" si="75"/>
        <v>78300</v>
      </c>
    </row>
    <row r="147" spans="1:6" ht="114.75" customHeight="1" x14ac:dyDescent="0.2">
      <c r="A147" s="69" t="s">
        <v>166</v>
      </c>
      <c r="B147" s="73">
        <v>200</v>
      </c>
      <c r="C147" s="123" t="s">
        <v>456</v>
      </c>
      <c r="D147" s="78">
        <f>SUM(D148)</f>
        <v>15000</v>
      </c>
      <c r="E147" s="124">
        <f>SUM(E148)</f>
        <v>0</v>
      </c>
      <c r="F147" s="124">
        <f t="shared" ref="F147:F148" si="76">D147-E147</f>
        <v>15000</v>
      </c>
    </row>
    <row r="148" spans="1:6" ht="28.5" customHeight="1" x14ac:dyDescent="0.2">
      <c r="A148" s="81" t="s">
        <v>101</v>
      </c>
      <c r="B148" s="123">
        <v>200</v>
      </c>
      <c r="C148" s="123" t="s">
        <v>457</v>
      </c>
      <c r="D148" s="124">
        <f>SUM(D149)</f>
        <v>15000</v>
      </c>
      <c r="E148" s="124">
        <f>SUM(E149)</f>
        <v>0</v>
      </c>
      <c r="F148" s="124">
        <f t="shared" si="76"/>
        <v>15000</v>
      </c>
    </row>
    <row r="149" spans="1:6" ht="30" customHeight="1" x14ac:dyDescent="0.2">
      <c r="A149" s="69" t="s">
        <v>102</v>
      </c>
      <c r="B149" s="123">
        <v>200</v>
      </c>
      <c r="C149" s="123" t="s">
        <v>458</v>
      </c>
      <c r="D149" s="124">
        <f>SUM(D150)</f>
        <v>15000</v>
      </c>
      <c r="E149" s="124">
        <f>SUM(E150)</f>
        <v>0</v>
      </c>
      <c r="F149" s="155">
        <f t="shared" ref="F149:F150" si="77">D149-E149</f>
        <v>15000</v>
      </c>
    </row>
    <row r="150" spans="1:6" ht="27.75" customHeight="1" x14ac:dyDescent="0.2">
      <c r="A150" s="69" t="s">
        <v>138</v>
      </c>
      <c r="B150" s="73">
        <v>200</v>
      </c>
      <c r="C150" s="123" t="s">
        <v>459</v>
      </c>
      <c r="D150" s="78">
        <v>15000</v>
      </c>
      <c r="E150" s="78">
        <v>0</v>
      </c>
      <c r="F150" s="155">
        <f t="shared" si="77"/>
        <v>15000</v>
      </c>
    </row>
    <row r="151" spans="1:6" ht="140.25" customHeight="1" x14ac:dyDescent="0.2">
      <c r="A151" s="69" t="s">
        <v>167</v>
      </c>
      <c r="B151" s="73">
        <v>200</v>
      </c>
      <c r="C151" s="76" t="s">
        <v>460</v>
      </c>
      <c r="D151" s="78">
        <f t="shared" ref="D151:E151" si="78">D152</f>
        <v>84400</v>
      </c>
      <c r="E151" s="78">
        <f t="shared" si="78"/>
        <v>21100</v>
      </c>
      <c r="F151" s="155">
        <f t="shared" ref="F151:F152" si="79">D151-E151</f>
        <v>63300</v>
      </c>
    </row>
    <row r="152" spans="1:6" ht="18.75" customHeight="1" x14ac:dyDescent="0.2">
      <c r="A152" s="69" t="s">
        <v>84</v>
      </c>
      <c r="B152" s="73">
        <v>200</v>
      </c>
      <c r="C152" s="123" t="s">
        <v>461</v>
      </c>
      <c r="D152" s="78">
        <f>D153</f>
        <v>84400</v>
      </c>
      <c r="E152" s="78">
        <f>E153</f>
        <v>21100</v>
      </c>
      <c r="F152" s="155">
        <f t="shared" si="79"/>
        <v>63300</v>
      </c>
    </row>
    <row r="153" spans="1:6" ht="18.75" customHeight="1" x14ac:dyDescent="0.2">
      <c r="A153" s="69" t="s">
        <v>49</v>
      </c>
      <c r="B153" s="73">
        <v>200</v>
      </c>
      <c r="C153" s="123" t="s">
        <v>462</v>
      </c>
      <c r="D153" s="78">
        <v>84400</v>
      </c>
      <c r="E153" s="78">
        <v>21100</v>
      </c>
      <c r="F153" s="155">
        <f t="shared" ref="F153:F154" si="80">D153-E153</f>
        <v>63300</v>
      </c>
    </row>
    <row r="154" spans="1:6" ht="24" customHeight="1" x14ac:dyDescent="0.2">
      <c r="A154" s="69" t="s">
        <v>168</v>
      </c>
      <c r="B154" s="73">
        <v>200</v>
      </c>
      <c r="C154" s="76" t="s">
        <v>463</v>
      </c>
      <c r="D154" s="78">
        <f t="shared" ref="D154:E157" si="81">D155</f>
        <v>14000</v>
      </c>
      <c r="E154" s="78">
        <f t="shared" si="81"/>
        <v>0</v>
      </c>
      <c r="F154" s="155">
        <f t="shared" si="80"/>
        <v>14000</v>
      </c>
    </row>
    <row r="155" spans="1:6" ht="83.25" customHeight="1" x14ac:dyDescent="0.2">
      <c r="A155" s="118" t="s">
        <v>325</v>
      </c>
      <c r="B155" s="73">
        <v>200</v>
      </c>
      <c r="C155" s="76" t="s">
        <v>464</v>
      </c>
      <c r="D155" s="78">
        <f t="shared" si="81"/>
        <v>14000</v>
      </c>
      <c r="E155" s="78">
        <f t="shared" si="81"/>
        <v>0</v>
      </c>
      <c r="F155" s="155">
        <f t="shared" ref="F155" si="82">D155-E155</f>
        <v>14000</v>
      </c>
    </row>
    <row r="156" spans="1:6" ht="28.5" customHeight="1" x14ac:dyDescent="0.2">
      <c r="A156" s="81" t="s">
        <v>101</v>
      </c>
      <c r="B156" s="73">
        <v>200</v>
      </c>
      <c r="C156" s="123" t="s">
        <v>465</v>
      </c>
      <c r="D156" s="78">
        <f t="shared" si="81"/>
        <v>14000</v>
      </c>
      <c r="E156" s="78">
        <f t="shared" si="81"/>
        <v>0</v>
      </c>
      <c r="F156" s="154"/>
    </row>
    <row r="157" spans="1:6" ht="29.25" customHeight="1" x14ac:dyDescent="0.2">
      <c r="A157" s="69" t="s">
        <v>102</v>
      </c>
      <c r="B157" s="73">
        <v>200</v>
      </c>
      <c r="C157" s="123" t="s">
        <v>466</v>
      </c>
      <c r="D157" s="78">
        <f t="shared" si="81"/>
        <v>14000</v>
      </c>
      <c r="E157" s="78">
        <f t="shared" si="81"/>
        <v>0</v>
      </c>
      <c r="F157" s="155">
        <f t="shared" ref="F157:F158" si="83">D157-E157</f>
        <v>14000</v>
      </c>
    </row>
    <row r="158" spans="1:6" ht="27.75" customHeight="1" x14ac:dyDescent="0.2">
      <c r="A158" s="69" t="s">
        <v>138</v>
      </c>
      <c r="B158" s="73">
        <v>200</v>
      </c>
      <c r="C158" s="123" t="s">
        <v>467</v>
      </c>
      <c r="D158" s="78">
        <v>14000</v>
      </c>
      <c r="E158" s="78">
        <v>0</v>
      </c>
      <c r="F158" s="155">
        <f t="shared" si="83"/>
        <v>14000</v>
      </c>
    </row>
    <row r="159" spans="1:6" ht="14.25" hidden="1" customHeight="1" x14ac:dyDescent="0.2">
      <c r="A159" s="69" t="s">
        <v>145</v>
      </c>
      <c r="B159" s="73">
        <v>200</v>
      </c>
      <c r="C159" s="76" t="s">
        <v>275</v>
      </c>
      <c r="D159" s="85"/>
      <c r="E159" s="85"/>
      <c r="F159" s="152">
        <f t="shared" ref="F159" si="84">D159-E159</f>
        <v>0</v>
      </c>
    </row>
    <row r="160" spans="1:6" ht="54.75" hidden="1" customHeight="1" x14ac:dyDescent="0.2">
      <c r="A160" s="69" t="s">
        <v>286</v>
      </c>
      <c r="B160" s="73">
        <v>200</v>
      </c>
      <c r="C160" s="76" t="s">
        <v>276</v>
      </c>
      <c r="D160" s="78"/>
      <c r="E160" s="78"/>
      <c r="F160" s="152"/>
    </row>
    <row r="161" spans="1:6" ht="24.75" hidden="1" customHeight="1" x14ac:dyDescent="0.2">
      <c r="A161" s="69" t="s">
        <v>138</v>
      </c>
      <c r="B161" s="73">
        <v>200</v>
      </c>
      <c r="C161" s="76" t="s">
        <v>277</v>
      </c>
      <c r="D161" s="78"/>
      <c r="E161" s="78"/>
      <c r="F161" s="152">
        <f t="shared" ref="F161" si="85">D161-E161</f>
        <v>0</v>
      </c>
    </row>
    <row r="162" spans="1:6" ht="14.25" hidden="1" customHeight="1" x14ac:dyDescent="0.2">
      <c r="A162" s="69" t="s">
        <v>74</v>
      </c>
      <c r="B162" s="73">
        <v>200</v>
      </c>
      <c r="C162" s="76" t="s">
        <v>278</v>
      </c>
      <c r="D162" s="78"/>
      <c r="E162" s="78"/>
      <c r="F162" s="152"/>
    </row>
    <row r="163" spans="1:6" ht="14.25" hidden="1" customHeight="1" x14ac:dyDescent="0.2">
      <c r="A163" s="69" t="s">
        <v>77</v>
      </c>
      <c r="B163" s="73">
        <v>200</v>
      </c>
      <c r="C163" s="76" t="s">
        <v>279</v>
      </c>
      <c r="D163" s="78"/>
      <c r="E163" s="78"/>
      <c r="F163" s="152">
        <f t="shared" ref="F163" si="86">D163-E163</f>
        <v>0</v>
      </c>
    </row>
    <row r="164" spans="1:6" ht="14.25" hidden="1" customHeight="1" x14ac:dyDescent="0.2">
      <c r="A164" s="69" t="s">
        <v>80</v>
      </c>
      <c r="B164" s="73">
        <v>200</v>
      </c>
      <c r="C164" s="76" t="s">
        <v>280</v>
      </c>
      <c r="D164" s="78"/>
      <c r="E164" s="78"/>
      <c r="F164" s="152"/>
    </row>
    <row r="165" spans="1:6" ht="105.75" hidden="1" customHeight="1" x14ac:dyDescent="0.2">
      <c r="A165" s="69" t="s">
        <v>296</v>
      </c>
      <c r="B165" s="73">
        <v>200</v>
      </c>
      <c r="C165" s="76" t="s">
        <v>297</v>
      </c>
      <c r="D165" s="78"/>
      <c r="E165" s="78"/>
      <c r="F165" s="152">
        <f t="shared" ref="F165" si="87">D165-E165</f>
        <v>0</v>
      </c>
    </row>
    <row r="166" spans="1:6" ht="30.75" hidden="1" customHeight="1" x14ac:dyDescent="0.2">
      <c r="A166" s="69" t="s">
        <v>138</v>
      </c>
      <c r="B166" s="73">
        <v>200</v>
      </c>
      <c r="C166" s="76" t="s">
        <v>298</v>
      </c>
      <c r="D166" s="78"/>
      <c r="E166" s="78"/>
      <c r="F166" s="152"/>
    </row>
    <row r="167" spans="1:6" ht="12.75" hidden="1" customHeight="1" x14ac:dyDescent="0.2">
      <c r="A167" s="69" t="s">
        <v>74</v>
      </c>
      <c r="B167" s="73">
        <v>200</v>
      </c>
      <c r="C167" s="76" t="s">
        <v>299</v>
      </c>
      <c r="D167" s="78"/>
      <c r="E167" s="78"/>
      <c r="F167" s="152">
        <f t="shared" ref="F167" si="88">D167-E167</f>
        <v>0</v>
      </c>
    </row>
    <row r="168" spans="1:6" ht="15.75" hidden="1" customHeight="1" x14ac:dyDescent="0.2">
      <c r="A168" s="69" t="s">
        <v>77</v>
      </c>
      <c r="B168" s="73">
        <v>200</v>
      </c>
      <c r="C168" s="76" t="s">
        <v>300</v>
      </c>
      <c r="D168" s="78"/>
      <c r="E168" s="78"/>
      <c r="F168" s="152"/>
    </row>
    <row r="169" spans="1:6" ht="17.25" hidden="1" customHeight="1" x14ac:dyDescent="0.2">
      <c r="A169" s="69" t="s">
        <v>80</v>
      </c>
      <c r="B169" s="73">
        <v>200</v>
      </c>
      <c r="C169" s="76" t="s">
        <v>301</v>
      </c>
      <c r="D169" s="78"/>
      <c r="E169" s="78"/>
      <c r="F169" s="152">
        <f t="shared" ref="F169" si="89">D169-E169</f>
        <v>0</v>
      </c>
    </row>
    <row r="170" spans="1:6" ht="17.25" customHeight="1" x14ac:dyDescent="0.2">
      <c r="A170" s="77" t="s">
        <v>108</v>
      </c>
      <c r="B170" s="73">
        <v>200</v>
      </c>
      <c r="C170" s="93" t="s">
        <v>468</v>
      </c>
      <c r="D170" s="78">
        <f t="shared" ref="D170:E170" si="90">D171</f>
        <v>1012900</v>
      </c>
      <c r="E170" s="124">
        <f t="shared" si="90"/>
        <v>301300.75</v>
      </c>
      <c r="F170" s="152"/>
    </row>
    <row r="171" spans="1:6" ht="23.25" customHeight="1" x14ac:dyDescent="0.2">
      <c r="A171" s="69" t="s">
        <v>109</v>
      </c>
      <c r="B171" s="73">
        <v>200</v>
      </c>
      <c r="C171" s="93" t="s">
        <v>469</v>
      </c>
      <c r="D171" s="78">
        <f>SUM(D173+D193)</f>
        <v>1012900</v>
      </c>
      <c r="E171" s="124">
        <f>SUM(E173+E193)</f>
        <v>301300.75</v>
      </c>
      <c r="F171" s="155">
        <f t="shared" ref="F171:F172" si="91">D171-E171</f>
        <v>711599.25</v>
      </c>
    </row>
    <row r="172" spans="1:6" ht="28.5" customHeight="1" x14ac:dyDescent="0.2">
      <c r="A172" s="69" t="s">
        <v>169</v>
      </c>
      <c r="B172" s="73">
        <v>200</v>
      </c>
      <c r="C172" s="93" t="s">
        <v>470</v>
      </c>
      <c r="D172" s="78">
        <f>SUM(D173+D193)</f>
        <v>1012900</v>
      </c>
      <c r="E172" s="124">
        <f>SUM(E173+E193)</f>
        <v>301300.75</v>
      </c>
      <c r="F172" s="155">
        <f t="shared" si="91"/>
        <v>711599.25</v>
      </c>
    </row>
    <row r="173" spans="1:6" ht="31.5" customHeight="1" x14ac:dyDescent="0.2">
      <c r="A173" s="69" t="s">
        <v>170</v>
      </c>
      <c r="B173" s="73">
        <v>200</v>
      </c>
      <c r="C173" s="93" t="s">
        <v>471</v>
      </c>
      <c r="D173" s="78">
        <f>SUM(D174,D178,D182)</f>
        <v>863800</v>
      </c>
      <c r="E173" s="124">
        <f>SUM(E174+E178+E182)</f>
        <v>154100.75</v>
      </c>
      <c r="F173" s="155">
        <f t="shared" ref="F173:F174" si="92">D173-E173</f>
        <v>709699.25</v>
      </c>
    </row>
    <row r="174" spans="1:6" ht="85.5" customHeight="1" x14ac:dyDescent="0.2">
      <c r="A174" s="69" t="s">
        <v>302</v>
      </c>
      <c r="B174" s="73">
        <v>200</v>
      </c>
      <c r="C174" s="93" t="s">
        <v>472</v>
      </c>
      <c r="D174" s="78">
        <f t="shared" ref="D174:E176" si="93">D175</f>
        <v>731000</v>
      </c>
      <c r="E174" s="124">
        <f t="shared" si="93"/>
        <v>154100.75</v>
      </c>
      <c r="F174" s="155">
        <f t="shared" si="92"/>
        <v>576899.25</v>
      </c>
    </row>
    <row r="175" spans="1:6" ht="30" customHeight="1" x14ac:dyDescent="0.2">
      <c r="A175" s="81" t="s">
        <v>101</v>
      </c>
      <c r="B175" s="73">
        <v>200</v>
      </c>
      <c r="C175" s="93" t="s">
        <v>473</v>
      </c>
      <c r="D175" s="78">
        <f t="shared" si="93"/>
        <v>731000</v>
      </c>
      <c r="E175" s="124">
        <f t="shared" si="93"/>
        <v>154100.75</v>
      </c>
      <c r="F175" s="155">
        <f t="shared" ref="F175:F176" si="94">D175-E175</f>
        <v>576899.25</v>
      </c>
    </row>
    <row r="176" spans="1:6" ht="25.5" customHeight="1" x14ac:dyDescent="0.2">
      <c r="A176" s="69" t="s">
        <v>102</v>
      </c>
      <c r="B176" s="73">
        <v>200</v>
      </c>
      <c r="C176" s="93" t="s">
        <v>474</v>
      </c>
      <c r="D176" s="78">
        <f t="shared" si="93"/>
        <v>731000</v>
      </c>
      <c r="E176" s="124">
        <f t="shared" si="93"/>
        <v>154100.75</v>
      </c>
      <c r="F176" s="155">
        <f t="shared" si="94"/>
        <v>576899.25</v>
      </c>
    </row>
    <row r="177" spans="1:6" ht="30.75" customHeight="1" x14ac:dyDescent="0.2">
      <c r="A177" s="69" t="s">
        <v>138</v>
      </c>
      <c r="B177" s="73">
        <v>200</v>
      </c>
      <c r="C177" s="93" t="s">
        <v>475</v>
      </c>
      <c r="D177" s="78">
        <v>731000</v>
      </c>
      <c r="E177" s="124">
        <v>154100.75</v>
      </c>
      <c r="F177" s="155">
        <f t="shared" ref="F177:F178" si="95">D177-E177</f>
        <v>576899.25</v>
      </c>
    </row>
    <row r="178" spans="1:6" ht="68.25" customHeight="1" x14ac:dyDescent="0.2">
      <c r="A178" s="69" t="s">
        <v>289</v>
      </c>
      <c r="B178" s="123">
        <v>200</v>
      </c>
      <c r="C178" s="93" t="s">
        <v>476</v>
      </c>
      <c r="D178" s="124">
        <f>SUM(D179)</f>
        <v>122800</v>
      </c>
      <c r="E178" s="124">
        <f>SUM(E179)</f>
        <v>0</v>
      </c>
      <c r="F178" s="155">
        <f t="shared" si="95"/>
        <v>122800</v>
      </c>
    </row>
    <row r="179" spans="1:6" ht="27" customHeight="1" x14ac:dyDescent="0.2">
      <c r="A179" s="81" t="s">
        <v>101</v>
      </c>
      <c r="B179" s="123">
        <v>200</v>
      </c>
      <c r="C179" s="93" t="s">
        <v>477</v>
      </c>
      <c r="D179" s="124">
        <f>SUM(D180)</f>
        <v>122800</v>
      </c>
      <c r="E179" s="124">
        <f>SUM(E180)</f>
        <v>0</v>
      </c>
      <c r="F179" s="152">
        <f t="shared" ref="F179" si="96">D179-E179</f>
        <v>122800</v>
      </c>
    </row>
    <row r="180" spans="1:6" ht="27" customHeight="1" x14ac:dyDescent="0.2">
      <c r="A180" s="69" t="s">
        <v>102</v>
      </c>
      <c r="B180" s="123">
        <v>200</v>
      </c>
      <c r="C180" s="93" t="s">
        <v>478</v>
      </c>
      <c r="D180" s="124">
        <f>SUM(D181)</f>
        <v>122800</v>
      </c>
      <c r="E180" s="124">
        <f>SUM(E181)</f>
        <v>0</v>
      </c>
      <c r="F180" s="152"/>
    </row>
    <row r="181" spans="1:6" ht="27" customHeight="1" x14ac:dyDescent="0.2">
      <c r="A181" s="69" t="s">
        <v>138</v>
      </c>
      <c r="B181" s="123">
        <v>200</v>
      </c>
      <c r="C181" s="93" t="s">
        <v>479</v>
      </c>
      <c r="D181" s="124">
        <v>122800</v>
      </c>
      <c r="E181" s="124">
        <v>0</v>
      </c>
      <c r="F181" s="155">
        <f t="shared" ref="F181:F182" si="97">D181-E181</f>
        <v>122800</v>
      </c>
    </row>
    <row r="182" spans="1:6" ht="77.25" customHeight="1" x14ac:dyDescent="0.2">
      <c r="A182" s="69" t="s">
        <v>303</v>
      </c>
      <c r="B182" s="73">
        <v>200</v>
      </c>
      <c r="C182" s="93" t="s">
        <v>480</v>
      </c>
      <c r="D182" s="78">
        <f t="shared" ref="D182:E184" si="98">D183</f>
        <v>10000</v>
      </c>
      <c r="E182" s="78">
        <f t="shared" si="98"/>
        <v>0</v>
      </c>
      <c r="F182" s="155">
        <f t="shared" si="97"/>
        <v>10000</v>
      </c>
    </row>
    <row r="183" spans="1:6" ht="28.5" customHeight="1" x14ac:dyDescent="0.2">
      <c r="A183" s="81" t="s">
        <v>101</v>
      </c>
      <c r="B183" s="73">
        <v>200</v>
      </c>
      <c r="C183" s="93" t="s">
        <v>481</v>
      </c>
      <c r="D183" s="78">
        <f t="shared" si="98"/>
        <v>10000</v>
      </c>
      <c r="E183" s="78">
        <f t="shared" si="98"/>
        <v>0</v>
      </c>
      <c r="F183" s="155">
        <f t="shared" ref="F183:F184" si="99">D183-E183</f>
        <v>10000</v>
      </c>
    </row>
    <row r="184" spans="1:6" ht="24" customHeight="1" x14ac:dyDescent="0.2">
      <c r="A184" s="69" t="s">
        <v>102</v>
      </c>
      <c r="B184" s="73">
        <v>200</v>
      </c>
      <c r="C184" s="93" t="s">
        <v>482</v>
      </c>
      <c r="D184" s="78">
        <f t="shared" si="98"/>
        <v>10000</v>
      </c>
      <c r="E184" s="78">
        <f t="shared" si="98"/>
        <v>0</v>
      </c>
      <c r="F184" s="155">
        <f t="shared" si="99"/>
        <v>10000</v>
      </c>
    </row>
    <row r="185" spans="1:6" ht="26.25" customHeight="1" x14ac:dyDescent="0.2">
      <c r="A185" s="69" t="s">
        <v>138</v>
      </c>
      <c r="B185" s="73">
        <v>200</v>
      </c>
      <c r="C185" s="93" t="s">
        <v>483</v>
      </c>
      <c r="D185" s="78">
        <v>10000</v>
      </c>
      <c r="E185" s="78">
        <v>0</v>
      </c>
      <c r="F185" s="152">
        <f t="shared" ref="F185" si="100">D185-E185</f>
        <v>10000</v>
      </c>
    </row>
    <row r="186" spans="1:6" ht="13.5" hidden="1" customHeight="1" x14ac:dyDescent="0.2">
      <c r="A186" s="69" t="s">
        <v>290</v>
      </c>
      <c r="B186" s="121">
        <v>200</v>
      </c>
      <c r="C186" s="93" t="s">
        <v>330</v>
      </c>
      <c r="D186" s="78"/>
      <c r="E186" s="78"/>
      <c r="F186" s="152"/>
    </row>
    <row r="187" spans="1:6" ht="19.5" hidden="1" customHeight="1" x14ac:dyDescent="0.2">
      <c r="A187" s="86" t="s">
        <v>145</v>
      </c>
      <c r="B187" s="121">
        <v>200</v>
      </c>
      <c r="C187" s="93" t="s">
        <v>331</v>
      </c>
      <c r="D187" s="78"/>
      <c r="E187" s="78"/>
      <c r="F187" s="152">
        <f t="shared" ref="F187" si="101">D187-E187</f>
        <v>0</v>
      </c>
    </row>
    <row r="188" spans="1:6" ht="52.5" hidden="1" customHeight="1" x14ac:dyDescent="0.2">
      <c r="A188" s="87" t="s">
        <v>291</v>
      </c>
      <c r="B188" s="121">
        <v>200</v>
      </c>
      <c r="C188" s="93" t="s">
        <v>332</v>
      </c>
      <c r="D188" s="78"/>
      <c r="E188" s="78"/>
      <c r="F188" s="152"/>
    </row>
    <row r="189" spans="1:6" ht="29.25" hidden="1" customHeight="1" x14ac:dyDescent="0.2">
      <c r="A189" s="69" t="s">
        <v>138</v>
      </c>
      <c r="B189" s="121">
        <v>200</v>
      </c>
      <c r="C189" s="93" t="s">
        <v>333</v>
      </c>
      <c r="D189" s="78"/>
      <c r="E189" s="78"/>
      <c r="F189" s="152">
        <f t="shared" ref="F189" si="102">D189-E189</f>
        <v>0</v>
      </c>
    </row>
    <row r="190" spans="1:6" ht="13.5" hidden="1" customHeight="1" x14ac:dyDescent="0.2">
      <c r="A190" s="69" t="s">
        <v>74</v>
      </c>
      <c r="B190" s="121">
        <v>200</v>
      </c>
      <c r="C190" s="93" t="s">
        <v>334</v>
      </c>
      <c r="D190" s="78"/>
      <c r="E190" s="78"/>
      <c r="F190" s="152"/>
    </row>
    <row r="191" spans="1:6" ht="13.5" hidden="1" customHeight="1" x14ac:dyDescent="0.2">
      <c r="A191" s="69" t="s">
        <v>77</v>
      </c>
      <c r="B191" s="121">
        <v>200</v>
      </c>
      <c r="C191" s="93" t="s">
        <v>335</v>
      </c>
      <c r="D191" s="78"/>
      <c r="E191" s="78"/>
      <c r="F191" s="152">
        <f t="shared" ref="F191" si="103">D191-E191</f>
        <v>0</v>
      </c>
    </row>
    <row r="192" spans="1:6" ht="13.5" hidden="1" customHeight="1" x14ac:dyDescent="0.2">
      <c r="A192" s="69" t="s">
        <v>80</v>
      </c>
      <c r="B192" s="121">
        <v>200</v>
      </c>
      <c r="C192" s="93" t="s">
        <v>336</v>
      </c>
      <c r="D192" s="78"/>
      <c r="E192" s="78"/>
      <c r="F192" s="152"/>
    </row>
    <row r="193" spans="1:6" ht="28.5" customHeight="1" x14ac:dyDescent="0.2">
      <c r="A193" s="69" t="s">
        <v>338</v>
      </c>
      <c r="B193" s="121">
        <v>200</v>
      </c>
      <c r="C193" s="93" t="s">
        <v>484</v>
      </c>
      <c r="D193" s="122">
        <f>SUM(D194)</f>
        <v>149100</v>
      </c>
      <c r="E193" s="124">
        <f>SUM(E194)</f>
        <v>147200</v>
      </c>
      <c r="F193" s="155">
        <f t="shared" ref="F193:F194" si="104">D193-E193</f>
        <v>1900</v>
      </c>
    </row>
    <row r="194" spans="1:6" ht="68.25" customHeight="1" x14ac:dyDescent="0.2">
      <c r="A194" s="69" t="s">
        <v>337</v>
      </c>
      <c r="B194" s="121">
        <v>200</v>
      </c>
      <c r="C194" s="93" t="s">
        <v>485</v>
      </c>
      <c r="D194" s="122">
        <f>SUM(D195)</f>
        <v>149100</v>
      </c>
      <c r="E194" s="124">
        <f>SUM(E195)</f>
        <v>147200</v>
      </c>
      <c r="F194" s="155">
        <f t="shared" si="104"/>
        <v>1900</v>
      </c>
    </row>
    <row r="195" spans="1:6" ht="25.5" customHeight="1" x14ac:dyDescent="0.2">
      <c r="A195" s="81" t="s">
        <v>101</v>
      </c>
      <c r="B195" s="123">
        <v>200</v>
      </c>
      <c r="C195" s="93" t="s">
        <v>486</v>
      </c>
      <c r="D195" s="124">
        <f>SUM(D196)</f>
        <v>149100</v>
      </c>
      <c r="E195" s="124">
        <f>SUM(E196)</f>
        <v>147200</v>
      </c>
      <c r="F195" s="155">
        <f t="shared" ref="F195:F196" si="105">D195-E195</f>
        <v>1900</v>
      </c>
    </row>
    <row r="196" spans="1:6" ht="24.75" customHeight="1" x14ac:dyDescent="0.2">
      <c r="A196" s="69" t="s">
        <v>102</v>
      </c>
      <c r="B196" s="123">
        <v>200</v>
      </c>
      <c r="C196" s="93" t="s">
        <v>487</v>
      </c>
      <c r="D196" s="124">
        <f>SUM(D197)</f>
        <v>149100</v>
      </c>
      <c r="E196" s="124">
        <f>SUM(E197)</f>
        <v>147200</v>
      </c>
      <c r="F196" s="155">
        <f t="shared" si="105"/>
        <v>1900</v>
      </c>
    </row>
    <row r="197" spans="1:6" ht="27" customHeight="1" x14ac:dyDescent="0.2">
      <c r="A197" s="69" t="s">
        <v>138</v>
      </c>
      <c r="B197" s="121">
        <v>200</v>
      </c>
      <c r="C197" s="93" t="s">
        <v>488</v>
      </c>
      <c r="D197" s="122">
        <v>149100</v>
      </c>
      <c r="E197" s="122">
        <v>147200</v>
      </c>
      <c r="F197" s="155">
        <f t="shared" ref="F197:F198" si="106">D197-E197</f>
        <v>1900</v>
      </c>
    </row>
    <row r="198" spans="1:6" ht="19.5" customHeight="1" x14ac:dyDescent="0.2">
      <c r="A198" s="77" t="s">
        <v>91</v>
      </c>
      <c r="B198" s="73">
        <v>200</v>
      </c>
      <c r="C198" s="76" t="s">
        <v>489</v>
      </c>
      <c r="D198" s="78">
        <f>D199+D210+D225</f>
        <v>1566700</v>
      </c>
      <c r="E198" s="124">
        <f>E199+E210+E225</f>
        <v>568057.88</v>
      </c>
      <c r="F198" s="155">
        <f t="shared" si="106"/>
        <v>998642.12</v>
      </c>
    </row>
    <row r="199" spans="1:6" ht="15" customHeight="1" x14ac:dyDescent="0.2">
      <c r="A199" s="69" t="s">
        <v>246</v>
      </c>
      <c r="B199" s="73">
        <v>200</v>
      </c>
      <c r="C199" s="76" t="s">
        <v>490</v>
      </c>
      <c r="D199" s="78">
        <f>SUM(D200)</f>
        <v>120000</v>
      </c>
      <c r="E199" s="124">
        <f>SUM(E200)</f>
        <v>2597.4</v>
      </c>
      <c r="F199" s="155">
        <f t="shared" ref="F199:F200" si="107">D199-E199</f>
        <v>117402.6</v>
      </c>
    </row>
    <row r="200" spans="1:6" ht="36" customHeight="1" x14ac:dyDescent="0.2">
      <c r="A200" s="129" t="s">
        <v>491</v>
      </c>
      <c r="B200" s="123">
        <v>200</v>
      </c>
      <c r="C200" s="123" t="s">
        <v>492</v>
      </c>
      <c r="D200" s="124">
        <f>SUM(D201)</f>
        <v>120000</v>
      </c>
      <c r="E200" s="124">
        <f>SUM(E201)</f>
        <v>2597.4</v>
      </c>
      <c r="F200" s="155">
        <f t="shared" si="107"/>
        <v>117402.6</v>
      </c>
    </row>
    <row r="201" spans="1:6" ht="27" customHeight="1" x14ac:dyDescent="0.2">
      <c r="A201" s="69" t="s">
        <v>250</v>
      </c>
      <c r="B201" s="73">
        <v>200</v>
      </c>
      <c r="C201" s="123" t="s">
        <v>493</v>
      </c>
      <c r="D201" s="78">
        <f>SUM(D202+D206)</f>
        <v>120000</v>
      </c>
      <c r="E201" s="124">
        <f t="shared" ref="D201:E202" si="108">E202</f>
        <v>2597.4</v>
      </c>
      <c r="F201" s="155">
        <f t="shared" ref="F201:F202" si="109">D201-E201</f>
        <v>117402.6</v>
      </c>
    </row>
    <row r="202" spans="1:6" ht="90.75" customHeight="1" x14ac:dyDescent="0.2">
      <c r="A202" s="69" t="s">
        <v>315</v>
      </c>
      <c r="B202" s="73">
        <v>200</v>
      </c>
      <c r="C202" s="123" t="s">
        <v>494</v>
      </c>
      <c r="D202" s="78">
        <f t="shared" si="108"/>
        <v>20000</v>
      </c>
      <c r="E202" s="124">
        <f t="shared" si="108"/>
        <v>2597.4</v>
      </c>
      <c r="F202" s="155">
        <f t="shared" si="109"/>
        <v>17402.599999999999</v>
      </c>
    </row>
    <row r="203" spans="1:6" ht="27" customHeight="1" x14ac:dyDescent="0.2">
      <c r="A203" s="81" t="s">
        <v>101</v>
      </c>
      <c r="B203" s="73">
        <v>200</v>
      </c>
      <c r="C203" s="123" t="s">
        <v>495</v>
      </c>
      <c r="D203" s="78">
        <f>SUM(D204)</f>
        <v>20000</v>
      </c>
      <c r="E203" s="124">
        <f>SUM(E204)</f>
        <v>2597.4</v>
      </c>
      <c r="F203" s="155">
        <f t="shared" ref="F203:F204" si="110">D203-E203</f>
        <v>17402.599999999999</v>
      </c>
    </row>
    <row r="204" spans="1:6" ht="27" customHeight="1" x14ac:dyDescent="0.2">
      <c r="A204" s="69" t="s">
        <v>102</v>
      </c>
      <c r="B204" s="123">
        <v>200</v>
      </c>
      <c r="C204" s="123" t="s">
        <v>496</v>
      </c>
      <c r="D204" s="124">
        <f>SUM(D205)</f>
        <v>20000</v>
      </c>
      <c r="E204" s="124">
        <f>SUM(E205)</f>
        <v>2597.4</v>
      </c>
      <c r="F204" s="155">
        <f t="shared" si="110"/>
        <v>17402.599999999999</v>
      </c>
    </row>
    <row r="205" spans="1:6" ht="27" customHeight="1" x14ac:dyDescent="0.2">
      <c r="A205" s="69" t="s">
        <v>138</v>
      </c>
      <c r="B205" s="123">
        <v>200</v>
      </c>
      <c r="C205" s="123" t="s">
        <v>497</v>
      </c>
      <c r="D205" s="124">
        <v>20000</v>
      </c>
      <c r="E205" s="124">
        <v>2597.4</v>
      </c>
      <c r="F205" s="124">
        <f t="shared" ref="F205" si="111">D205-E205</f>
        <v>17402.599999999999</v>
      </c>
    </row>
    <row r="206" spans="1:6" ht="75.75" customHeight="1" x14ac:dyDescent="0.2">
      <c r="A206" s="141" t="s">
        <v>499</v>
      </c>
      <c r="B206" s="123">
        <v>200</v>
      </c>
      <c r="C206" s="123" t="s">
        <v>498</v>
      </c>
      <c r="D206" s="124">
        <f>SUM(D207)</f>
        <v>100000</v>
      </c>
      <c r="E206" s="124">
        <f>SUM(E207)</f>
        <v>0</v>
      </c>
      <c r="F206" s="124"/>
    </row>
    <row r="207" spans="1:6" ht="25.5" customHeight="1" x14ac:dyDescent="0.2">
      <c r="A207" s="69" t="s">
        <v>102</v>
      </c>
      <c r="B207" s="123">
        <v>200</v>
      </c>
      <c r="C207" s="123" t="s">
        <v>500</v>
      </c>
      <c r="D207" s="124">
        <f>SUM(D208)</f>
        <v>100000</v>
      </c>
      <c r="E207" s="124">
        <f>SUM(E208)</f>
        <v>0</v>
      </c>
      <c r="F207" s="155">
        <f t="shared" ref="F207:F208" si="112">D207-E207</f>
        <v>100000</v>
      </c>
    </row>
    <row r="208" spans="1:6" ht="30" customHeight="1" x14ac:dyDescent="0.2">
      <c r="A208" s="69" t="s">
        <v>138</v>
      </c>
      <c r="B208" s="123">
        <v>200</v>
      </c>
      <c r="C208" s="123" t="s">
        <v>501</v>
      </c>
      <c r="D208" s="124">
        <f>SUM(D209)</f>
        <v>100000</v>
      </c>
      <c r="E208" s="124">
        <f>SUM(E209)</f>
        <v>0</v>
      </c>
      <c r="F208" s="155">
        <f t="shared" si="112"/>
        <v>100000</v>
      </c>
    </row>
    <row r="209" spans="1:6" ht="30" customHeight="1" x14ac:dyDescent="0.2">
      <c r="A209" s="69" t="s">
        <v>138</v>
      </c>
      <c r="B209" s="123">
        <v>200</v>
      </c>
      <c r="C209" s="123" t="s">
        <v>502</v>
      </c>
      <c r="D209" s="124">
        <v>100000</v>
      </c>
      <c r="E209" s="124">
        <v>0</v>
      </c>
      <c r="F209" s="155">
        <f>D209-E209</f>
        <v>100000</v>
      </c>
    </row>
    <row r="210" spans="1:6" ht="23.25" customHeight="1" x14ac:dyDescent="0.2">
      <c r="A210" s="69" t="s">
        <v>247</v>
      </c>
      <c r="B210" s="73">
        <v>200</v>
      </c>
      <c r="C210" s="76" t="s">
        <v>503</v>
      </c>
      <c r="D210" s="78">
        <f>SUM(D212)</f>
        <v>150000</v>
      </c>
      <c r="E210" s="124">
        <f>SUM(E212)</f>
        <v>0</v>
      </c>
      <c r="F210" s="155">
        <f>D210-E210</f>
        <v>150000</v>
      </c>
    </row>
    <row r="211" spans="1:6" ht="33" hidden="1" customHeight="1" x14ac:dyDescent="0.2">
      <c r="A211" s="69" t="s">
        <v>248</v>
      </c>
      <c r="B211" s="73">
        <v>200</v>
      </c>
      <c r="C211" s="76" t="s">
        <v>249</v>
      </c>
      <c r="D211" s="78">
        <f t="shared" ref="D211" si="113">D213</f>
        <v>150000</v>
      </c>
      <c r="E211" s="124">
        <f t="shared" ref="E211" si="114">E213</f>
        <v>0</v>
      </c>
      <c r="F211" s="152">
        <f t="shared" ref="F211" si="115">D211-E211</f>
        <v>150000</v>
      </c>
    </row>
    <row r="212" spans="1:6" ht="38.25" customHeight="1" x14ac:dyDescent="0.2">
      <c r="A212" s="129" t="s">
        <v>491</v>
      </c>
      <c r="B212" s="123">
        <v>200</v>
      </c>
      <c r="C212" s="123" t="s">
        <v>504</v>
      </c>
      <c r="D212" s="124">
        <f>SUM(D213)</f>
        <v>150000</v>
      </c>
      <c r="E212" s="124">
        <f>SUM(E213)</f>
        <v>0</v>
      </c>
      <c r="F212" s="152"/>
    </row>
    <row r="213" spans="1:6" ht="29.25" customHeight="1" x14ac:dyDescent="0.2">
      <c r="A213" s="69" t="s">
        <v>250</v>
      </c>
      <c r="B213" s="73">
        <v>200</v>
      </c>
      <c r="C213" s="76" t="s">
        <v>505</v>
      </c>
      <c r="D213" s="78">
        <f>SUM(D221)</f>
        <v>150000</v>
      </c>
      <c r="E213" s="124">
        <f>SUM(E221)</f>
        <v>0</v>
      </c>
      <c r="F213" s="152">
        <f t="shared" ref="F213" si="116">D213-E213</f>
        <v>150000</v>
      </c>
    </row>
    <row r="214" spans="1:6" ht="78.75" hidden="1" customHeight="1" x14ac:dyDescent="0.2">
      <c r="A214" s="69" t="s">
        <v>287</v>
      </c>
      <c r="B214" s="73">
        <v>200</v>
      </c>
      <c r="C214" s="76" t="s">
        <v>257</v>
      </c>
      <c r="D214" s="78"/>
      <c r="E214" s="124"/>
      <c r="F214" s="152"/>
    </row>
    <row r="215" spans="1:6" ht="22.5" hidden="1" customHeight="1" x14ac:dyDescent="0.2">
      <c r="A215" s="81" t="s">
        <v>101</v>
      </c>
      <c r="B215" s="73">
        <v>200</v>
      </c>
      <c r="C215" s="76" t="s">
        <v>256</v>
      </c>
      <c r="D215" s="78"/>
      <c r="E215" s="124"/>
      <c r="F215" s="152">
        <f t="shared" ref="F215" si="117">D215-E215</f>
        <v>0</v>
      </c>
    </row>
    <row r="216" spans="1:6" ht="24.75" hidden="1" customHeight="1" x14ac:dyDescent="0.2">
      <c r="A216" s="69" t="s">
        <v>102</v>
      </c>
      <c r="B216" s="73">
        <v>200</v>
      </c>
      <c r="C216" s="76" t="s">
        <v>255</v>
      </c>
      <c r="D216" s="78"/>
      <c r="E216" s="124"/>
      <c r="F216" s="152"/>
    </row>
    <row r="217" spans="1:6" ht="27" hidden="1" customHeight="1" x14ac:dyDescent="0.2">
      <c r="A217" s="69" t="s">
        <v>138</v>
      </c>
      <c r="B217" s="73">
        <v>200</v>
      </c>
      <c r="C217" s="76" t="s">
        <v>254</v>
      </c>
      <c r="D217" s="78"/>
      <c r="E217" s="124"/>
      <c r="F217" s="152">
        <f t="shared" ref="F217" si="118">D217-E217</f>
        <v>0</v>
      </c>
    </row>
    <row r="218" spans="1:6" ht="15" hidden="1" customHeight="1" x14ac:dyDescent="0.2">
      <c r="A218" s="69" t="s">
        <v>74</v>
      </c>
      <c r="B218" s="73">
        <v>200</v>
      </c>
      <c r="C218" s="76" t="s">
        <v>253</v>
      </c>
      <c r="D218" s="78"/>
      <c r="E218" s="124"/>
      <c r="F218" s="152"/>
    </row>
    <row r="219" spans="1:6" ht="14.25" hidden="1" customHeight="1" x14ac:dyDescent="0.2">
      <c r="A219" s="69" t="s">
        <v>77</v>
      </c>
      <c r="B219" s="73">
        <v>200</v>
      </c>
      <c r="C219" s="76" t="s">
        <v>252</v>
      </c>
      <c r="D219" s="78"/>
      <c r="E219" s="124"/>
      <c r="F219" s="152">
        <f t="shared" ref="F219" si="119">D219-E219</f>
        <v>0</v>
      </c>
    </row>
    <row r="220" spans="1:6" ht="12" hidden="1" customHeight="1" x14ac:dyDescent="0.2">
      <c r="A220" s="69" t="s">
        <v>80</v>
      </c>
      <c r="B220" s="73">
        <v>200</v>
      </c>
      <c r="C220" s="76" t="s">
        <v>251</v>
      </c>
      <c r="D220" s="78"/>
      <c r="E220" s="124"/>
      <c r="F220" s="152"/>
    </row>
    <row r="221" spans="1:6" ht="79.5" customHeight="1" x14ac:dyDescent="0.2">
      <c r="A221" s="141" t="s">
        <v>507</v>
      </c>
      <c r="B221" s="73">
        <v>200</v>
      </c>
      <c r="C221" s="76" t="s">
        <v>506</v>
      </c>
      <c r="D221" s="78">
        <f>SUM(D222)</f>
        <v>150000</v>
      </c>
      <c r="E221" s="124">
        <f>SUM(E222)</f>
        <v>0</v>
      </c>
      <c r="F221" s="155">
        <f t="shared" ref="F221:F222" si="120">D221-E221</f>
        <v>150000</v>
      </c>
    </row>
    <row r="222" spans="1:6" ht="25.5" customHeight="1" x14ac:dyDescent="0.2">
      <c r="A222" s="81" t="s">
        <v>101</v>
      </c>
      <c r="B222" s="123">
        <v>200</v>
      </c>
      <c r="C222" s="123" t="s">
        <v>508</v>
      </c>
      <c r="D222" s="124">
        <f>SUM(D223)</f>
        <v>150000</v>
      </c>
      <c r="E222" s="124">
        <f>SUM(E223)</f>
        <v>0</v>
      </c>
      <c r="F222" s="155">
        <f t="shared" si="120"/>
        <v>150000</v>
      </c>
    </row>
    <row r="223" spans="1:6" ht="25.5" customHeight="1" x14ac:dyDescent="0.2">
      <c r="A223" s="69" t="s">
        <v>102</v>
      </c>
      <c r="B223" s="123">
        <v>200</v>
      </c>
      <c r="C223" s="123" t="s">
        <v>509</v>
      </c>
      <c r="D223" s="124">
        <f>SUM(D224)</f>
        <v>150000</v>
      </c>
      <c r="E223" s="124">
        <f>SUM(E224)</f>
        <v>0</v>
      </c>
      <c r="F223" s="153">
        <f t="shared" ref="F223:F224" si="121">D223-E223</f>
        <v>150000</v>
      </c>
    </row>
    <row r="224" spans="1:6" ht="25.5" customHeight="1" x14ac:dyDescent="0.2">
      <c r="A224" s="69" t="s">
        <v>138</v>
      </c>
      <c r="B224" s="73">
        <v>200</v>
      </c>
      <c r="C224" s="123" t="s">
        <v>510</v>
      </c>
      <c r="D224" s="78">
        <v>150000</v>
      </c>
      <c r="E224" s="124">
        <v>0</v>
      </c>
      <c r="F224" s="153">
        <f t="shared" si="121"/>
        <v>150000</v>
      </c>
    </row>
    <row r="225" spans="1:6" ht="18.75" customHeight="1" x14ac:dyDescent="0.2">
      <c r="A225" s="69" t="s">
        <v>92</v>
      </c>
      <c r="B225" s="73">
        <v>200</v>
      </c>
      <c r="C225" s="120" t="s">
        <v>511</v>
      </c>
      <c r="D225" s="78">
        <f>SUM(D228+D232+D236+D240)</f>
        <v>1296700</v>
      </c>
      <c r="E225" s="124">
        <f>SUM(E226)</f>
        <v>565460.47999999998</v>
      </c>
      <c r="F225" s="155">
        <f t="shared" ref="F225:F226" si="122">D225-E225</f>
        <v>731239.52</v>
      </c>
    </row>
    <row r="226" spans="1:6" ht="37.5" customHeight="1" x14ac:dyDescent="0.2">
      <c r="A226" s="129" t="s">
        <v>491</v>
      </c>
      <c r="B226" s="123">
        <v>200</v>
      </c>
      <c r="C226" s="123" t="s">
        <v>512</v>
      </c>
      <c r="D226" s="124">
        <f>SUM(D227)</f>
        <v>1296700</v>
      </c>
      <c r="E226" s="124">
        <f>SUM(E227)</f>
        <v>565460.47999999998</v>
      </c>
      <c r="F226" s="155">
        <f t="shared" si="122"/>
        <v>731239.52</v>
      </c>
    </row>
    <row r="227" spans="1:6" ht="28.5" customHeight="1" x14ac:dyDescent="0.2">
      <c r="A227" s="69" t="s">
        <v>171</v>
      </c>
      <c r="B227" s="73">
        <v>200</v>
      </c>
      <c r="C227" s="76" t="s">
        <v>513</v>
      </c>
      <c r="D227" s="78">
        <f>SUM(D228+D232+D236+D240)</f>
        <v>1296700</v>
      </c>
      <c r="E227" s="124">
        <f>SUM(E228+E232+E236+E240)</f>
        <v>565460.47999999998</v>
      </c>
      <c r="F227" s="155">
        <f t="shared" ref="F227:F228" si="123">D227-E227</f>
        <v>731239.52</v>
      </c>
    </row>
    <row r="228" spans="1:6" ht="66" customHeight="1" x14ac:dyDescent="0.2">
      <c r="A228" s="69" t="s">
        <v>593</v>
      </c>
      <c r="B228" s="73">
        <v>200</v>
      </c>
      <c r="C228" s="76" t="s">
        <v>514</v>
      </c>
      <c r="D228" s="78">
        <f t="shared" ref="D228:E230" si="124">D229</f>
        <v>321700</v>
      </c>
      <c r="E228" s="78">
        <f t="shared" si="124"/>
        <v>142005.24</v>
      </c>
      <c r="F228" s="155">
        <f t="shared" si="123"/>
        <v>179694.76</v>
      </c>
    </row>
    <row r="229" spans="1:6" ht="27" customHeight="1" x14ac:dyDescent="0.2">
      <c r="A229" s="81" t="s">
        <v>101</v>
      </c>
      <c r="B229" s="73">
        <v>200</v>
      </c>
      <c r="C229" s="123" t="s">
        <v>517</v>
      </c>
      <c r="D229" s="78">
        <f t="shared" si="124"/>
        <v>321700</v>
      </c>
      <c r="E229" s="78">
        <f t="shared" si="124"/>
        <v>142005.24</v>
      </c>
      <c r="F229" s="155">
        <f t="shared" ref="F229:F230" si="125">D229-E229</f>
        <v>179694.76</v>
      </c>
    </row>
    <row r="230" spans="1:6" ht="25.5" customHeight="1" x14ac:dyDescent="0.2">
      <c r="A230" s="69" t="s">
        <v>102</v>
      </c>
      <c r="B230" s="73">
        <v>200</v>
      </c>
      <c r="C230" s="123" t="s">
        <v>515</v>
      </c>
      <c r="D230" s="78">
        <f t="shared" si="124"/>
        <v>321700</v>
      </c>
      <c r="E230" s="78">
        <f t="shared" si="124"/>
        <v>142005.24</v>
      </c>
      <c r="F230" s="155">
        <f t="shared" si="125"/>
        <v>179694.76</v>
      </c>
    </row>
    <row r="231" spans="1:6" ht="33" customHeight="1" x14ac:dyDescent="0.2">
      <c r="A231" s="69" t="s">
        <v>138</v>
      </c>
      <c r="B231" s="73">
        <v>200</v>
      </c>
      <c r="C231" s="123" t="s">
        <v>516</v>
      </c>
      <c r="D231" s="78">
        <v>321700</v>
      </c>
      <c r="E231" s="78">
        <v>142005.24</v>
      </c>
      <c r="F231" s="155">
        <f t="shared" ref="F231:F232" si="126">D231-E231</f>
        <v>179694.76</v>
      </c>
    </row>
    <row r="232" spans="1:6" ht="66" customHeight="1" x14ac:dyDescent="0.2">
      <c r="A232" s="69" t="s">
        <v>172</v>
      </c>
      <c r="B232" s="73">
        <v>200</v>
      </c>
      <c r="C232" s="123" t="s">
        <v>518</v>
      </c>
      <c r="D232" s="78">
        <f t="shared" ref="D232:E234" si="127">D233</f>
        <v>40000</v>
      </c>
      <c r="E232" s="78">
        <f t="shared" si="127"/>
        <v>8769.9</v>
      </c>
      <c r="F232" s="155">
        <f t="shared" si="126"/>
        <v>31230.1</v>
      </c>
    </row>
    <row r="233" spans="1:6" ht="28.5" customHeight="1" x14ac:dyDescent="0.2">
      <c r="A233" s="81" t="s">
        <v>101</v>
      </c>
      <c r="B233" s="73">
        <v>200</v>
      </c>
      <c r="C233" s="123" t="s">
        <v>519</v>
      </c>
      <c r="D233" s="78">
        <f t="shared" si="127"/>
        <v>40000</v>
      </c>
      <c r="E233" s="78">
        <f t="shared" si="127"/>
        <v>8769.9</v>
      </c>
      <c r="F233" s="155">
        <f t="shared" ref="F233:F234" si="128">D233-E233</f>
        <v>31230.1</v>
      </c>
    </row>
    <row r="234" spans="1:6" ht="23.25" customHeight="1" x14ac:dyDescent="0.2">
      <c r="A234" s="69" t="s">
        <v>102</v>
      </c>
      <c r="B234" s="73">
        <v>200</v>
      </c>
      <c r="C234" s="123" t="s">
        <v>520</v>
      </c>
      <c r="D234" s="78">
        <f t="shared" si="127"/>
        <v>40000</v>
      </c>
      <c r="E234" s="78">
        <f t="shared" si="127"/>
        <v>8769.9</v>
      </c>
      <c r="F234" s="155">
        <f t="shared" si="128"/>
        <v>31230.1</v>
      </c>
    </row>
    <row r="235" spans="1:6" ht="27.75" customHeight="1" x14ac:dyDescent="0.2">
      <c r="A235" s="69" t="s">
        <v>138</v>
      </c>
      <c r="B235" s="73">
        <v>200</v>
      </c>
      <c r="C235" s="123" t="s">
        <v>521</v>
      </c>
      <c r="D235" s="78">
        <v>40000</v>
      </c>
      <c r="E235" s="78">
        <v>8769.9</v>
      </c>
      <c r="F235" s="155">
        <f t="shared" ref="F235:F236" si="129">D235-E235</f>
        <v>31230.1</v>
      </c>
    </row>
    <row r="236" spans="1:6" ht="78" customHeight="1" x14ac:dyDescent="0.2">
      <c r="A236" s="69" t="s">
        <v>173</v>
      </c>
      <c r="B236" s="73">
        <v>200</v>
      </c>
      <c r="C236" s="76" t="s">
        <v>522</v>
      </c>
      <c r="D236" s="78">
        <f t="shared" ref="D236:E238" si="130">D237</f>
        <v>918500</v>
      </c>
      <c r="E236" s="110">
        <f t="shared" si="130"/>
        <v>414685.34</v>
      </c>
      <c r="F236" s="155">
        <f t="shared" si="129"/>
        <v>503814.66</v>
      </c>
    </row>
    <row r="237" spans="1:6" ht="27" customHeight="1" x14ac:dyDescent="0.2">
      <c r="A237" s="81" t="s">
        <v>101</v>
      </c>
      <c r="B237" s="73">
        <v>200</v>
      </c>
      <c r="C237" s="123" t="s">
        <v>523</v>
      </c>
      <c r="D237" s="78">
        <f t="shared" si="130"/>
        <v>918500</v>
      </c>
      <c r="E237" s="78">
        <f t="shared" si="130"/>
        <v>414685.34</v>
      </c>
      <c r="F237" s="155">
        <f t="shared" ref="F237:F238" si="131">D237-E237</f>
        <v>503814.66</v>
      </c>
    </row>
    <row r="238" spans="1:6" ht="24.75" customHeight="1" x14ac:dyDescent="0.2">
      <c r="A238" s="69" t="s">
        <v>102</v>
      </c>
      <c r="B238" s="73">
        <v>200</v>
      </c>
      <c r="C238" s="123" t="s">
        <v>524</v>
      </c>
      <c r="D238" s="78">
        <f t="shared" si="130"/>
        <v>918500</v>
      </c>
      <c r="E238" s="78">
        <f t="shared" si="130"/>
        <v>414685.34</v>
      </c>
      <c r="F238" s="155">
        <f t="shared" si="131"/>
        <v>503814.66</v>
      </c>
    </row>
    <row r="239" spans="1:6" ht="27" customHeight="1" x14ac:dyDescent="0.2">
      <c r="A239" s="69" t="s">
        <v>138</v>
      </c>
      <c r="B239" s="73">
        <v>200</v>
      </c>
      <c r="C239" s="123" t="s">
        <v>525</v>
      </c>
      <c r="D239" s="78">
        <v>918500</v>
      </c>
      <c r="E239" s="110">
        <v>414685.34</v>
      </c>
      <c r="F239" s="155">
        <f t="shared" ref="F239:F240" si="132">D239-E239</f>
        <v>503814.66</v>
      </c>
    </row>
    <row r="240" spans="1:6" ht="20.25" customHeight="1" x14ac:dyDescent="0.2">
      <c r="A240" s="133" t="s">
        <v>103</v>
      </c>
      <c r="B240" s="123">
        <v>200</v>
      </c>
      <c r="C240" s="123" t="s">
        <v>526</v>
      </c>
      <c r="D240" s="124">
        <f>SUM(D241)</f>
        <v>16500</v>
      </c>
      <c r="E240" s="124">
        <f>SUM(E241)</f>
        <v>0</v>
      </c>
      <c r="F240" s="155">
        <f t="shared" si="132"/>
        <v>16500</v>
      </c>
    </row>
    <row r="241" spans="1:6" ht="21.75" customHeight="1" x14ac:dyDescent="0.2">
      <c r="A241" s="138" t="s">
        <v>104</v>
      </c>
      <c r="B241" s="123">
        <v>200</v>
      </c>
      <c r="C241" s="123" t="s">
        <v>527</v>
      </c>
      <c r="D241" s="124">
        <f>SUM(D242:D243)</f>
        <v>16500</v>
      </c>
      <c r="E241" s="124">
        <f>SUM(E242:E243)</f>
        <v>0</v>
      </c>
      <c r="F241" s="153">
        <f t="shared" ref="F241:F242" si="133">D241-E241</f>
        <v>16500</v>
      </c>
    </row>
    <row r="242" spans="1:6" ht="29.25" customHeight="1" x14ac:dyDescent="0.2">
      <c r="A242" s="69" t="s">
        <v>244</v>
      </c>
      <c r="B242" s="123">
        <v>200</v>
      </c>
      <c r="C242" s="123" t="s">
        <v>528</v>
      </c>
      <c r="D242" s="124">
        <v>10000</v>
      </c>
      <c r="E242" s="124">
        <v>0</v>
      </c>
      <c r="F242" s="153">
        <f t="shared" si="133"/>
        <v>10000</v>
      </c>
    </row>
    <row r="243" spans="1:6" ht="22.5" customHeight="1" x14ac:dyDescent="0.2">
      <c r="A243" s="69" t="s">
        <v>403</v>
      </c>
      <c r="B243" s="123">
        <v>200</v>
      </c>
      <c r="C243" s="123" t="s">
        <v>529</v>
      </c>
      <c r="D243" s="124">
        <v>6500</v>
      </c>
      <c r="E243" s="124">
        <v>0</v>
      </c>
      <c r="F243" s="155">
        <f t="shared" ref="F243:F244" si="134">D243-E243</f>
        <v>6500</v>
      </c>
    </row>
    <row r="244" spans="1:6" ht="12" customHeight="1" x14ac:dyDescent="0.2">
      <c r="A244" s="77" t="s">
        <v>93</v>
      </c>
      <c r="B244" s="73">
        <v>200</v>
      </c>
      <c r="C244" s="93" t="s">
        <v>530</v>
      </c>
      <c r="D244" s="78">
        <f>D245</f>
        <v>2491800</v>
      </c>
      <c r="E244" s="78">
        <f>E245</f>
        <v>669391.75</v>
      </c>
      <c r="F244" s="155">
        <f t="shared" si="134"/>
        <v>1822408.25</v>
      </c>
    </row>
    <row r="245" spans="1:6" ht="14.25" customHeight="1" x14ac:dyDescent="0.2">
      <c r="A245" s="69" t="s">
        <v>94</v>
      </c>
      <c r="B245" s="73">
        <v>200</v>
      </c>
      <c r="C245" s="93" t="s">
        <v>533</v>
      </c>
      <c r="D245" s="78">
        <f>D246</f>
        <v>2491800</v>
      </c>
      <c r="E245" s="78">
        <f>E246</f>
        <v>669391.75</v>
      </c>
      <c r="F245" s="152">
        <f t="shared" ref="F245" si="135">D245-E245</f>
        <v>1822408.25</v>
      </c>
    </row>
    <row r="246" spans="1:6" ht="21" hidden="1" customHeight="1" x14ac:dyDescent="0.2">
      <c r="A246" s="69" t="s">
        <v>174</v>
      </c>
      <c r="B246" s="73">
        <v>200</v>
      </c>
      <c r="C246" s="93" t="s">
        <v>175</v>
      </c>
      <c r="D246" s="78">
        <f>D248+D256</f>
        <v>2491800</v>
      </c>
      <c r="E246" s="78">
        <f>E248+E256</f>
        <v>669391.75</v>
      </c>
      <c r="F246" s="152"/>
    </row>
    <row r="247" spans="1:6" ht="27" customHeight="1" x14ac:dyDescent="0.2">
      <c r="A247" s="129" t="s">
        <v>532</v>
      </c>
      <c r="B247" s="126">
        <v>200</v>
      </c>
      <c r="C247" s="93" t="s">
        <v>531</v>
      </c>
      <c r="D247" s="124">
        <f>SUM(D248+D256)</f>
        <v>2491800</v>
      </c>
      <c r="E247" s="124">
        <f>SUM(E248+E256)</f>
        <v>669391.75</v>
      </c>
      <c r="F247" s="153">
        <f t="shared" ref="F247:F248" si="136">D247-E247</f>
        <v>1822408.25</v>
      </c>
    </row>
    <row r="248" spans="1:6" ht="18.75" customHeight="1" x14ac:dyDescent="0.2">
      <c r="A248" s="69" t="s">
        <v>176</v>
      </c>
      <c r="B248" s="73">
        <v>200</v>
      </c>
      <c r="C248" s="93" t="s">
        <v>534</v>
      </c>
      <c r="D248" s="78">
        <f>SUM(D252)</f>
        <v>589400</v>
      </c>
      <c r="E248" s="124">
        <f>SUM(E252)</f>
        <v>89406.03</v>
      </c>
      <c r="F248" s="155">
        <f t="shared" si="136"/>
        <v>499993.97</v>
      </c>
    </row>
    <row r="249" spans="1:6" ht="63.75" hidden="1" x14ac:dyDescent="0.2">
      <c r="A249" s="69" t="s">
        <v>177</v>
      </c>
      <c r="B249" s="73">
        <v>200</v>
      </c>
      <c r="C249" s="93" t="s">
        <v>178</v>
      </c>
      <c r="D249" s="78">
        <f t="shared" ref="D249:E251" si="137">D250</f>
        <v>589400</v>
      </c>
      <c r="E249" s="124">
        <f t="shared" si="137"/>
        <v>89406.03</v>
      </c>
      <c r="F249" s="152">
        <f t="shared" ref="F249" si="138">D249-E249</f>
        <v>499993.97</v>
      </c>
    </row>
    <row r="250" spans="1:6" ht="22.5" hidden="1" customHeight="1" x14ac:dyDescent="0.2">
      <c r="A250" s="69" t="s">
        <v>179</v>
      </c>
      <c r="B250" s="73">
        <v>200</v>
      </c>
      <c r="C250" s="93" t="s">
        <v>180</v>
      </c>
      <c r="D250" s="78">
        <f t="shared" si="137"/>
        <v>589400</v>
      </c>
      <c r="E250" s="124">
        <f t="shared" si="137"/>
        <v>89406.03</v>
      </c>
      <c r="F250" s="152"/>
    </row>
    <row r="251" spans="1:6" ht="12" hidden="1" customHeight="1" x14ac:dyDescent="0.2">
      <c r="A251" s="69" t="s">
        <v>118</v>
      </c>
      <c r="B251" s="73">
        <v>200</v>
      </c>
      <c r="C251" s="93" t="s">
        <v>181</v>
      </c>
      <c r="D251" s="78">
        <f t="shared" si="137"/>
        <v>589400</v>
      </c>
      <c r="E251" s="124">
        <f t="shared" si="137"/>
        <v>89406.03</v>
      </c>
      <c r="F251" s="152">
        <f t="shared" ref="F251" si="139">D251-E251</f>
        <v>499993.97</v>
      </c>
    </row>
    <row r="252" spans="1:6" ht="69" customHeight="1" x14ac:dyDescent="0.2">
      <c r="A252" s="129" t="s">
        <v>542</v>
      </c>
      <c r="B252" s="73">
        <v>200</v>
      </c>
      <c r="C252" s="93" t="s">
        <v>535</v>
      </c>
      <c r="D252" s="78">
        <f>SUM(D253)</f>
        <v>589400</v>
      </c>
      <c r="E252" s="124">
        <f>SUM(E253)</f>
        <v>89406.03</v>
      </c>
      <c r="F252" s="152"/>
    </row>
    <row r="253" spans="1:6" ht="27" customHeight="1" x14ac:dyDescent="0.2">
      <c r="A253" s="133" t="s">
        <v>536</v>
      </c>
      <c r="B253" s="126">
        <v>200</v>
      </c>
      <c r="C253" s="93" t="s">
        <v>537</v>
      </c>
      <c r="D253" s="124">
        <f>SUM(D254)</f>
        <v>589400</v>
      </c>
      <c r="E253" s="124">
        <f>SUM(E254)</f>
        <v>89406.03</v>
      </c>
      <c r="F253" s="153">
        <f t="shared" ref="F253:F254" si="140">D253-E253</f>
        <v>499993.97</v>
      </c>
    </row>
    <row r="254" spans="1:6" ht="16.5" customHeight="1" x14ac:dyDescent="0.2">
      <c r="A254" s="133" t="s">
        <v>118</v>
      </c>
      <c r="B254" s="126">
        <v>200</v>
      </c>
      <c r="C254" s="93" t="s">
        <v>538</v>
      </c>
      <c r="D254" s="124">
        <f>SUM(D255)</f>
        <v>589400</v>
      </c>
      <c r="E254" s="124">
        <f>SUM(E255)</f>
        <v>89406.03</v>
      </c>
      <c r="F254" s="153">
        <f t="shared" si="140"/>
        <v>499993.97</v>
      </c>
    </row>
    <row r="255" spans="1:6" ht="54.75" customHeight="1" x14ac:dyDescent="0.2">
      <c r="A255" s="69" t="s">
        <v>182</v>
      </c>
      <c r="B255" s="73">
        <v>200</v>
      </c>
      <c r="C255" s="93" t="s">
        <v>539</v>
      </c>
      <c r="D255" s="78">
        <v>589400</v>
      </c>
      <c r="E255" s="78">
        <v>89406.03</v>
      </c>
      <c r="F255" s="153">
        <f t="shared" ref="F255:F257" si="141">D255-E255</f>
        <v>499993.97</v>
      </c>
    </row>
    <row r="256" spans="1:6" ht="18.75" customHeight="1" x14ac:dyDescent="0.2">
      <c r="A256" s="69" t="s">
        <v>183</v>
      </c>
      <c r="B256" s="73">
        <v>200</v>
      </c>
      <c r="C256" s="93" t="s">
        <v>540</v>
      </c>
      <c r="D256" s="78">
        <f>SUM(D257)</f>
        <v>1902400</v>
      </c>
      <c r="E256" s="124">
        <f>SUM(E257)</f>
        <v>579985.72</v>
      </c>
      <c r="F256" s="153">
        <f t="shared" si="141"/>
        <v>1322414.28</v>
      </c>
    </row>
    <row r="257" spans="1:6" ht="66" customHeight="1" x14ac:dyDescent="0.2">
      <c r="A257" s="129" t="s">
        <v>543</v>
      </c>
      <c r="B257" s="73">
        <v>200</v>
      </c>
      <c r="C257" s="93" t="s">
        <v>541</v>
      </c>
      <c r="D257" s="78">
        <f>SUM(D258)</f>
        <v>1902400</v>
      </c>
      <c r="E257" s="124">
        <f>SUM(E258)</f>
        <v>579985.72</v>
      </c>
      <c r="F257" s="153">
        <f t="shared" si="141"/>
        <v>1322414.28</v>
      </c>
    </row>
    <row r="258" spans="1:6" ht="31.5" customHeight="1" x14ac:dyDescent="0.2">
      <c r="A258" s="133" t="s">
        <v>536</v>
      </c>
      <c r="B258" s="126">
        <v>200</v>
      </c>
      <c r="C258" s="93" t="s">
        <v>544</v>
      </c>
      <c r="D258" s="124">
        <f>SUM(D259)</f>
        <v>1902400</v>
      </c>
      <c r="E258" s="124">
        <f>SUM(E259)</f>
        <v>579985.72</v>
      </c>
      <c r="F258" s="155">
        <f t="shared" ref="F258:F259" si="142">D258-E258</f>
        <v>1322414.28</v>
      </c>
    </row>
    <row r="259" spans="1:6" ht="24.75" customHeight="1" x14ac:dyDescent="0.2">
      <c r="A259" s="133" t="s">
        <v>118</v>
      </c>
      <c r="B259" s="126">
        <v>200</v>
      </c>
      <c r="C259" s="93" t="s">
        <v>545</v>
      </c>
      <c r="D259" s="124">
        <f>SUM(D260)</f>
        <v>1902400</v>
      </c>
      <c r="E259" s="124">
        <f>SUM(E260)</f>
        <v>579985.72</v>
      </c>
      <c r="F259" s="155">
        <f t="shared" si="142"/>
        <v>1322414.28</v>
      </c>
    </row>
    <row r="260" spans="1:6" ht="57.75" customHeight="1" x14ac:dyDescent="0.2">
      <c r="A260" s="69" t="s">
        <v>182</v>
      </c>
      <c r="B260" s="126">
        <v>200</v>
      </c>
      <c r="C260" s="93" t="s">
        <v>539</v>
      </c>
      <c r="D260" s="124">
        <v>1902400</v>
      </c>
      <c r="E260" s="124">
        <v>579985.72</v>
      </c>
      <c r="F260" s="155">
        <f t="shared" ref="F260:F261" si="143">D260-E260</f>
        <v>1322414.28</v>
      </c>
    </row>
    <row r="261" spans="1:6" ht="15" customHeight="1" x14ac:dyDescent="0.2">
      <c r="A261" s="77" t="s">
        <v>110</v>
      </c>
      <c r="B261" s="73">
        <v>200</v>
      </c>
      <c r="C261" s="76" t="s">
        <v>546</v>
      </c>
      <c r="D261" s="78">
        <f>SUM(D262+D269)</f>
        <v>28000</v>
      </c>
      <c r="E261" s="124">
        <f>SUM(E262+E269)</f>
        <v>14500</v>
      </c>
      <c r="F261" s="155">
        <f t="shared" si="143"/>
        <v>13500</v>
      </c>
    </row>
    <row r="262" spans="1:6" ht="15" customHeight="1" x14ac:dyDescent="0.2">
      <c r="A262" s="69" t="s">
        <v>281</v>
      </c>
      <c r="B262" s="73">
        <v>200</v>
      </c>
      <c r="C262" s="76" t="s">
        <v>547</v>
      </c>
      <c r="D262" s="78">
        <f t="shared" ref="D261:E269" si="144">D263</f>
        <v>18000</v>
      </c>
      <c r="E262" s="124">
        <f t="shared" si="144"/>
        <v>4500</v>
      </c>
      <c r="F262" s="155">
        <f t="shared" ref="F262:F263" si="145">D262-E262</f>
        <v>13500</v>
      </c>
    </row>
    <row r="263" spans="1:6" ht="27" customHeight="1" x14ac:dyDescent="0.2">
      <c r="A263" s="69" t="s">
        <v>147</v>
      </c>
      <c r="B263" s="73">
        <v>200</v>
      </c>
      <c r="C263" s="76" t="s">
        <v>548</v>
      </c>
      <c r="D263" s="78">
        <f t="shared" si="144"/>
        <v>18000</v>
      </c>
      <c r="E263" s="124">
        <f t="shared" si="144"/>
        <v>4500</v>
      </c>
      <c r="F263" s="155">
        <f t="shared" si="145"/>
        <v>13500</v>
      </c>
    </row>
    <row r="264" spans="1:6" ht="56.25" customHeight="1" x14ac:dyDescent="0.2">
      <c r="A264" s="69" t="s">
        <v>184</v>
      </c>
      <c r="B264" s="73">
        <v>200</v>
      </c>
      <c r="C264" s="76" t="s">
        <v>549</v>
      </c>
      <c r="D264" s="78">
        <f t="shared" si="144"/>
        <v>18000</v>
      </c>
      <c r="E264" s="124">
        <f t="shared" si="144"/>
        <v>4500</v>
      </c>
      <c r="F264" s="155">
        <f t="shared" ref="F264:F265" si="146">D264-E264</f>
        <v>13500</v>
      </c>
    </row>
    <row r="265" spans="1:6" ht="102.75" customHeight="1" x14ac:dyDescent="0.2">
      <c r="A265" s="69" t="s">
        <v>282</v>
      </c>
      <c r="B265" s="73">
        <v>200</v>
      </c>
      <c r="C265" s="76" t="s">
        <v>550</v>
      </c>
      <c r="D265" s="78">
        <f t="shared" si="144"/>
        <v>18000</v>
      </c>
      <c r="E265" s="124">
        <f t="shared" si="144"/>
        <v>4500</v>
      </c>
      <c r="F265" s="155">
        <f t="shared" si="146"/>
        <v>13500</v>
      </c>
    </row>
    <row r="266" spans="1:6" ht="17.25" customHeight="1" x14ac:dyDescent="0.2">
      <c r="A266" s="69" t="s">
        <v>111</v>
      </c>
      <c r="B266" s="73">
        <v>200</v>
      </c>
      <c r="C266" s="126" t="s">
        <v>551</v>
      </c>
      <c r="D266" s="78">
        <f>SUM(D267)</f>
        <v>18000</v>
      </c>
      <c r="E266" s="124">
        <f>SUM(E267)</f>
        <v>4500</v>
      </c>
      <c r="F266" s="155">
        <f t="shared" ref="F266:F267" si="147">D266-E266</f>
        <v>13500</v>
      </c>
    </row>
    <row r="267" spans="1:6" ht="17.25" customHeight="1" x14ac:dyDescent="0.2">
      <c r="A267" s="133" t="s">
        <v>552</v>
      </c>
      <c r="B267" s="126">
        <v>200</v>
      </c>
      <c r="C267" s="126" t="s">
        <v>553</v>
      </c>
      <c r="D267" s="124">
        <f>SUM(D268)</f>
        <v>18000</v>
      </c>
      <c r="E267" s="124">
        <f>SUM(E268)</f>
        <v>4500</v>
      </c>
      <c r="F267" s="155">
        <f t="shared" si="147"/>
        <v>13500</v>
      </c>
    </row>
    <row r="268" spans="1:6" ht="15" customHeight="1" x14ac:dyDescent="0.2">
      <c r="A268" s="69" t="s">
        <v>283</v>
      </c>
      <c r="B268" s="73">
        <v>200</v>
      </c>
      <c r="C268" s="126" t="s">
        <v>554</v>
      </c>
      <c r="D268" s="78">
        <v>18000</v>
      </c>
      <c r="E268" s="78">
        <v>4500</v>
      </c>
      <c r="F268" s="155">
        <f t="shared" ref="F268:F269" si="148">D268-E268</f>
        <v>13500</v>
      </c>
    </row>
    <row r="269" spans="1:6" ht="17.25" customHeight="1" x14ac:dyDescent="0.2">
      <c r="A269" s="133" t="s">
        <v>556</v>
      </c>
      <c r="B269" s="73">
        <v>200</v>
      </c>
      <c r="C269" s="126" t="s">
        <v>555</v>
      </c>
      <c r="D269" s="78">
        <f t="shared" si="144"/>
        <v>10000</v>
      </c>
      <c r="E269" s="78">
        <f t="shared" si="144"/>
        <v>10000</v>
      </c>
      <c r="F269" s="155">
        <f t="shared" si="148"/>
        <v>0</v>
      </c>
    </row>
    <row r="270" spans="1:6" ht="24.75" customHeight="1" x14ac:dyDescent="0.2">
      <c r="A270" s="131" t="s">
        <v>356</v>
      </c>
      <c r="B270" s="73">
        <v>200</v>
      </c>
      <c r="C270" s="126" t="s">
        <v>557</v>
      </c>
      <c r="D270" s="78">
        <f>SUM(D271)</f>
        <v>10000</v>
      </c>
      <c r="E270" s="124">
        <f>SUM(E271)</f>
        <v>10000</v>
      </c>
      <c r="F270" s="155">
        <f t="shared" ref="F270:F271" si="149">D270-E270</f>
        <v>0</v>
      </c>
    </row>
    <row r="271" spans="1:6" ht="21" customHeight="1" x14ac:dyDescent="0.2">
      <c r="A271" s="69" t="s">
        <v>146</v>
      </c>
      <c r="B271" s="126">
        <v>200</v>
      </c>
      <c r="C271" s="126" t="s">
        <v>558</v>
      </c>
      <c r="D271" s="124">
        <f>SUM(D272)</f>
        <v>10000</v>
      </c>
      <c r="E271" s="124">
        <f>SUM(E272)</f>
        <v>10000</v>
      </c>
      <c r="F271" s="155">
        <f t="shared" si="149"/>
        <v>0</v>
      </c>
    </row>
    <row r="272" spans="1:6" ht="52.5" customHeight="1" x14ac:dyDescent="0.2">
      <c r="A272" s="69" t="s">
        <v>156</v>
      </c>
      <c r="B272" s="126">
        <v>200</v>
      </c>
      <c r="C272" s="126" t="s">
        <v>559</v>
      </c>
      <c r="D272" s="124">
        <f>SUM(D273)</f>
        <v>10000</v>
      </c>
      <c r="E272" s="124">
        <f>SUM(E273)</f>
        <v>10000</v>
      </c>
      <c r="F272" s="155">
        <f t="shared" ref="F272:F273" si="150">D272-E272</f>
        <v>0</v>
      </c>
    </row>
    <row r="273" spans="1:6" ht="18" customHeight="1" x14ac:dyDescent="0.2">
      <c r="A273" s="69" t="s">
        <v>111</v>
      </c>
      <c r="B273" s="126">
        <v>200</v>
      </c>
      <c r="C273" s="126" t="s">
        <v>560</v>
      </c>
      <c r="D273" s="124">
        <f>SUM(D274)</f>
        <v>10000</v>
      </c>
      <c r="E273" s="124">
        <f>SUM(E274)</f>
        <v>10000</v>
      </c>
      <c r="F273" s="155">
        <f t="shared" si="150"/>
        <v>0</v>
      </c>
    </row>
    <row r="274" spans="1:6" ht="26.25" customHeight="1" x14ac:dyDescent="0.2">
      <c r="A274" s="133" t="s">
        <v>561</v>
      </c>
      <c r="B274" s="126">
        <v>200</v>
      </c>
      <c r="C274" s="126" t="s">
        <v>562</v>
      </c>
      <c r="D274" s="124">
        <f>SUM(D275)</f>
        <v>10000</v>
      </c>
      <c r="E274" s="124">
        <f>SUM(E275)</f>
        <v>10000</v>
      </c>
      <c r="F274" s="155">
        <f t="shared" ref="F274:F275" si="151">D274-E274</f>
        <v>0</v>
      </c>
    </row>
    <row r="275" spans="1:6" ht="26.25" customHeight="1" x14ac:dyDescent="0.2">
      <c r="A275" s="133" t="s">
        <v>564</v>
      </c>
      <c r="B275" s="73">
        <v>200</v>
      </c>
      <c r="C275" s="126" t="s">
        <v>563</v>
      </c>
      <c r="D275" s="78">
        <v>10000</v>
      </c>
      <c r="E275" s="92">
        <v>10000</v>
      </c>
      <c r="F275" s="155">
        <f t="shared" si="151"/>
        <v>0</v>
      </c>
    </row>
    <row r="276" spans="1:6" ht="21.75" customHeight="1" x14ac:dyDescent="0.2">
      <c r="A276" s="77" t="s">
        <v>95</v>
      </c>
      <c r="B276" s="73">
        <v>200</v>
      </c>
      <c r="C276" s="76" t="s">
        <v>565</v>
      </c>
      <c r="D276" s="78">
        <f t="shared" ref="D276:E282" si="152">D277</f>
        <v>13800</v>
      </c>
      <c r="E276" s="124">
        <f t="shared" si="152"/>
        <v>6100.8</v>
      </c>
      <c r="F276" s="155">
        <f t="shared" ref="F276:F279" si="153">D276-E276</f>
        <v>7699.2</v>
      </c>
    </row>
    <row r="277" spans="1:6" ht="27" customHeight="1" x14ac:dyDescent="0.2">
      <c r="A277" s="69" t="s">
        <v>185</v>
      </c>
      <c r="B277" s="73">
        <v>200</v>
      </c>
      <c r="C277" s="76" t="s">
        <v>566</v>
      </c>
      <c r="D277" s="78">
        <f>D279+D284</f>
        <v>13800</v>
      </c>
      <c r="E277" s="124">
        <f>E279+E284</f>
        <v>6100.8</v>
      </c>
      <c r="F277" s="155">
        <f t="shared" si="153"/>
        <v>7699.2</v>
      </c>
    </row>
    <row r="278" spans="1:6" ht="24.75" customHeight="1" x14ac:dyDescent="0.2">
      <c r="A278" s="69" t="s">
        <v>96</v>
      </c>
      <c r="B278" s="73">
        <v>200</v>
      </c>
      <c r="C278" s="76" t="s">
        <v>577</v>
      </c>
      <c r="D278" s="78">
        <f t="shared" si="152"/>
        <v>9800</v>
      </c>
      <c r="E278" s="124">
        <f t="shared" si="152"/>
        <v>6100.8</v>
      </c>
      <c r="F278" s="155">
        <f t="shared" si="153"/>
        <v>3699.2</v>
      </c>
    </row>
    <row r="279" spans="1:6" ht="27" customHeight="1" x14ac:dyDescent="0.2">
      <c r="A279" s="69" t="s">
        <v>186</v>
      </c>
      <c r="B279" s="73">
        <v>200</v>
      </c>
      <c r="C279" s="76" t="s">
        <v>567</v>
      </c>
      <c r="D279" s="78">
        <f t="shared" si="152"/>
        <v>9800</v>
      </c>
      <c r="E279" s="78">
        <f t="shared" si="152"/>
        <v>6100.8</v>
      </c>
      <c r="F279" s="155">
        <f t="shared" si="153"/>
        <v>3699.2</v>
      </c>
    </row>
    <row r="280" spans="1:6" ht="69.75" customHeight="1" x14ac:dyDescent="0.2">
      <c r="A280" s="69" t="s">
        <v>187</v>
      </c>
      <c r="B280" s="73">
        <v>200</v>
      </c>
      <c r="C280" s="76" t="s">
        <v>568</v>
      </c>
      <c r="D280" s="78">
        <f>SUM(D281)</f>
        <v>9800</v>
      </c>
      <c r="E280" s="124">
        <f>SUM(E281)</f>
        <v>6100.8</v>
      </c>
      <c r="F280" s="155">
        <f t="shared" ref="F280:F281" si="154">D280-E280</f>
        <v>3699.2</v>
      </c>
    </row>
    <row r="281" spans="1:6" ht="24.75" customHeight="1" x14ac:dyDescent="0.2">
      <c r="A281" s="81" t="s">
        <v>101</v>
      </c>
      <c r="B281" s="73">
        <v>200</v>
      </c>
      <c r="C281" s="126" t="s">
        <v>569</v>
      </c>
      <c r="D281" s="78">
        <f t="shared" si="152"/>
        <v>9800</v>
      </c>
      <c r="E281" s="78">
        <f t="shared" si="152"/>
        <v>6100.8</v>
      </c>
      <c r="F281" s="155">
        <f t="shared" si="154"/>
        <v>3699.2</v>
      </c>
    </row>
    <row r="282" spans="1:6" ht="26.25" customHeight="1" x14ac:dyDescent="0.2">
      <c r="A282" s="69" t="s">
        <v>102</v>
      </c>
      <c r="B282" s="73">
        <v>200</v>
      </c>
      <c r="C282" s="126" t="s">
        <v>570</v>
      </c>
      <c r="D282" s="78">
        <f>D283</f>
        <v>9800</v>
      </c>
      <c r="E282" s="78">
        <f t="shared" si="152"/>
        <v>6100.8</v>
      </c>
      <c r="F282" s="155">
        <f t="shared" ref="F282:F283" si="155">D282-E282</f>
        <v>3699.2</v>
      </c>
    </row>
    <row r="283" spans="1:6" ht="16.5" customHeight="1" x14ac:dyDescent="0.2">
      <c r="A283" s="69" t="s">
        <v>138</v>
      </c>
      <c r="B283" s="73">
        <v>200</v>
      </c>
      <c r="C283" s="126" t="s">
        <v>571</v>
      </c>
      <c r="D283" s="78">
        <v>9800</v>
      </c>
      <c r="E283" s="78">
        <v>6100.8</v>
      </c>
      <c r="F283" s="155">
        <f t="shared" si="155"/>
        <v>3699.2</v>
      </c>
    </row>
    <row r="284" spans="1:6" ht="23.25" customHeight="1" x14ac:dyDescent="0.2">
      <c r="A284" s="69" t="s">
        <v>284</v>
      </c>
      <c r="B284" s="73">
        <v>200</v>
      </c>
      <c r="C284" s="76" t="s">
        <v>572</v>
      </c>
      <c r="D284" s="78">
        <f>SUM(D285)</f>
        <v>4000</v>
      </c>
      <c r="E284" s="78">
        <f t="shared" ref="E284:E287" si="156">E285</f>
        <v>0</v>
      </c>
      <c r="F284" s="155">
        <f t="shared" ref="F284:F285" si="157">D284-E284</f>
        <v>4000</v>
      </c>
    </row>
    <row r="285" spans="1:6" ht="68.25" customHeight="1" x14ac:dyDescent="0.2">
      <c r="A285" s="118" t="s">
        <v>326</v>
      </c>
      <c r="B285" s="73">
        <v>200</v>
      </c>
      <c r="C285" s="76" t="s">
        <v>573</v>
      </c>
      <c r="D285" s="78">
        <f>SUM(D286)</f>
        <v>4000</v>
      </c>
      <c r="E285" s="78">
        <f t="shared" si="156"/>
        <v>0</v>
      </c>
      <c r="F285" s="155">
        <f t="shared" si="157"/>
        <v>4000</v>
      </c>
    </row>
    <row r="286" spans="1:6" ht="26.25" customHeight="1" x14ac:dyDescent="0.2">
      <c r="A286" s="81" t="s">
        <v>101</v>
      </c>
      <c r="B286" s="126">
        <v>200</v>
      </c>
      <c r="C286" s="126" t="s">
        <v>574</v>
      </c>
      <c r="D286" s="78">
        <f>SUM(D287)</f>
        <v>4000</v>
      </c>
      <c r="E286" s="78">
        <f t="shared" si="156"/>
        <v>0</v>
      </c>
      <c r="F286" s="155">
        <f t="shared" ref="F286:F288" si="158">D286-E286</f>
        <v>4000</v>
      </c>
    </row>
    <row r="287" spans="1:6" ht="26.25" customHeight="1" x14ac:dyDescent="0.2">
      <c r="A287" s="69" t="s">
        <v>102</v>
      </c>
      <c r="B287" s="73">
        <v>200</v>
      </c>
      <c r="C287" s="126" t="s">
        <v>575</v>
      </c>
      <c r="D287" s="78">
        <f>SUM(D288)</f>
        <v>4000</v>
      </c>
      <c r="E287" s="78">
        <f t="shared" si="156"/>
        <v>0</v>
      </c>
      <c r="F287" s="155">
        <f t="shared" si="158"/>
        <v>4000</v>
      </c>
    </row>
    <row r="288" spans="1:6" ht="18" customHeight="1" x14ac:dyDescent="0.2">
      <c r="A288" s="69" t="s">
        <v>138</v>
      </c>
      <c r="B288" s="73">
        <v>200</v>
      </c>
      <c r="C288" s="126" t="s">
        <v>576</v>
      </c>
      <c r="D288" s="78">
        <v>4000</v>
      </c>
      <c r="E288" s="78">
        <v>0</v>
      </c>
      <c r="F288" s="155">
        <f t="shared" si="158"/>
        <v>4000</v>
      </c>
    </row>
    <row r="289" spans="1:6" ht="19.5" customHeight="1" x14ac:dyDescent="0.2">
      <c r="A289" s="88" t="s">
        <v>15</v>
      </c>
      <c r="B289" s="89">
        <v>450</v>
      </c>
      <c r="C289" s="90" t="s">
        <v>14</v>
      </c>
      <c r="D289" s="91">
        <f>SUM(Лист1!D16-Лист2!D5)</f>
        <v>-500000</v>
      </c>
      <c r="E289" s="108">
        <f>SUM(Лист1!E16-Лист2!E5)</f>
        <v>-55277.850000000093</v>
      </c>
      <c r="F289" s="90" t="s">
        <v>23</v>
      </c>
    </row>
  </sheetData>
  <mergeCells count="52">
    <mergeCell ref="F251:F252"/>
    <mergeCell ref="F245:F246"/>
    <mergeCell ref="F249:F250"/>
    <mergeCell ref="F211:F212"/>
    <mergeCell ref="F213:F214"/>
    <mergeCell ref="F215:F216"/>
    <mergeCell ref="F217:F218"/>
    <mergeCell ref="F219:F220"/>
    <mergeCell ref="F189:F190"/>
    <mergeCell ref="F191:F192"/>
    <mergeCell ref="F179:F180"/>
    <mergeCell ref="F185:F186"/>
    <mergeCell ref="F187:F188"/>
    <mergeCell ref="F169:F170"/>
    <mergeCell ref="F159:F160"/>
    <mergeCell ref="F161:F162"/>
    <mergeCell ref="F163:F164"/>
    <mergeCell ref="F165:F166"/>
    <mergeCell ref="F167:F168"/>
    <mergeCell ref="F131:F132"/>
    <mergeCell ref="F133:F134"/>
    <mergeCell ref="F135:F136"/>
    <mergeCell ref="F113:F114"/>
    <mergeCell ref="F115:F116"/>
    <mergeCell ref="F121:F122"/>
    <mergeCell ref="F105:F106"/>
    <mergeCell ref="F107:F108"/>
    <mergeCell ref="F109:F110"/>
    <mergeCell ref="F111:F112"/>
    <mergeCell ref="F99:F100"/>
    <mergeCell ref="F101:F102"/>
    <mergeCell ref="F77:F78"/>
    <mergeCell ref="F49:F50"/>
    <mergeCell ref="F39:F40"/>
    <mergeCell ref="F41:F42"/>
    <mergeCell ref="F43:F44"/>
    <mergeCell ref="F45:F46"/>
    <mergeCell ref="F27:F28"/>
    <mergeCell ref="F29:F30"/>
    <mergeCell ref="F31:F32"/>
    <mergeCell ref="F33:F34"/>
    <mergeCell ref="F19:F20"/>
    <mergeCell ref="F23:F24"/>
    <mergeCell ref="F25:F26"/>
    <mergeCell ref="F9:F10"/>
    <mergeCell ref="F13:F14"/>
    <mergeCell ref="F15:F16"/>
    <mergeCell ref="B5:B6"/>
    <mergeCell ref="C5:C6"/>
    <mergeCell ref="D5:D6"/>
    <mergeCell ref="E5:E6"/>
    <mergeCell ref="F5:F6"/>
  </mergeCells>
  <phoneticPr fontId="1" type="noConversion"/>
  <pageMargins left="0.78740157480314965" right="0.19685039370078741" top="0.59055118110236227" bottom="0.19685039370078741" header="0.51181102362204722" footer="0.51181102362204722"/>
  <pageSetup paperSize="9" scale="68" orientation="portrait" r:id="rId1"/>
  <headerFooter alignWithMargins="0"/>
  <rowBreaks count="3" manualBreakCount="3">
    <brk id="65" max="16383" man="1"/>
    <brk id="99" max="16383" man="1"/>
    <brk id="1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Лист17</vt:lpstr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User</cp:lastModifiedBy>
  <cp:lastPrinted>2016-04-14T09:00:16Z</cp:lastPrinted>
  <dcterms:created xsi:type="dcterms:W3CDTF">1999-06-18T11:49:53Z</dcterms:created>
  <dcterms:modified xsi:type="dcterms:W3CDTF">2016-04-14T09:00:29Z</dcterms:modified>
</cp:coreProperties>
</file>