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E235" i="4"/>
  <c r="D153"/>
  <c r="F269"/>
  <c r="F268" s="1"/>
  <c r="F267" s="1"/>
  <c r="F266" s="1"/>
  <c r="E267"/>
  <c r="E266" s="1"/>
  <c r="E268"/>
  <c r="D266"/>
  <c r="D267"/>
  <c r="D268"/>
  <c r="E87"/>
  <c r="E284"/>
  <c r="F56" i="3"/>
  <c r="D55"/>
  <c r="F55" s="1"/>
  <c r="F54" s="1"/>
  <c r="F53" s="1"/>
  <c r="F47"/>
  <c r="E55"/>
  <c r="E54" s="1"/>
  <c r="E53" s="1"/>
  <c r="E62"/>
  <c r="E60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54" i="3" l="1"/>
  <c r="D53" s="1"/>
  <c r="D18" i="9"/>
  <c r="D17" s="1"/>
  <c r="E18"/>
  <c r="E17" s="1"/>
  <c r="E9" s="1"/>
  <c r="F143" i="4"/>
  <c r="F248"/>
  <c r="E246"/>
  <c r="E245" s="1"/>
  <c r="E247"/>
  <c r="D247"/>
  <c r="D246" s="1"/>
  <c r="D245" s="1"/>
  <c r="F229"/>
  <c r="E228"/>
  <c r="D228"/>
  <c r="E227"/>
  <c r="E226" s="1"/>
  <c r="F9" i="9" l="1"/>
  <c r="D9"/>
  <c r="F228" i="4"/>
  <c r="F247"/>
  <c r="F246" s="1"/>
  <c r="F245" s="1"/>
  <c r="D227"/>
  <c r="E142"/>
  <c r="E141" s="1"/>
  <c r="E140" s="1"/>
  <c r="D142"/>
  <c r="F171"/>
  <c r="F93"/>
  <c r="E139" l="1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73"/>
  <c r="E272"/>
  <c r="E271" s="1"/>
  <c r="D272"/>
  <c r="D270" s="1"/>
  <c r="E270"/>
  <c r="F79" i="3"/>
  <c r="D78"/>
  <c r="E300" i="4"/>
  <c r="D300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300"/>
  <c r="E222"/>
  <c r="F270"/>
  <c r="F272"/>
  <c r="D271"/>
  <c r="F271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9" i="4"/>
  <c r="E298" s="1"/>
  <c r="D299"/>
  <c r="D298" s="1"/>
  <c r="D297" s="1"/>
  <c r="D296" s="1"/>
  <c r="D295" s="1"/>
  <c r="F74" i="3"/>
  <c r="F63"/>
  <c r="F77"/>
  <c r="F301" i="4"/>
  <c r="D76" i="3"/>
  <c r="D75" s="1"/>
  <c r="E20"/>
  <c r="F64"/>
  <c r="F216" i="4" l="1"/>
  <c r="D48" i="3"/>
  <c r="F49"/>
  <c r="F48" s="1"/>
  <c r="F50"/>
  <c r="F51"/>
  <c r="F27"/>
  <c r="F28"/>
  <c r="F299" i="4"/>
  <c r="E297"/>
  <c r="F297" s="1"/>
  <c r="F298"/>
  <c r="E296" l="1"/>
  <c r="F296" s="1"/>
  <c r="E76" i="3"/>
  <c r="E75" s="1"/>
  <c r="D46"/>
  <c r="D45" s="1"/>
  <c r="D44" s="1"/>
  <c r="F294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81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80"/>
  <c r="E279" s="1"/>
  <c r="E278" s="1"/>
  <c r="E277" s="1"/>
  <c r="E276" s="1"/>
  <c r="E275" s="1"/>
  <c r="E274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52"/>
  <c r="D201"/>
  <c r="D200" s="1"/>
  <c r="D199" s="1"/>
  <c r="D209"/>
  <c r="D208" s="1"/>
  <c r="D213"/>
  <c r="D212" s="1"/>
  <c r="D264"/>
  <c r="D280"/>
  <c r="D293"/>
  <c r="E84" l="1"/>
  <c r="E295"/>
  <c r="F295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92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9"/>
  <c r="F279" s="1"/>
  <c r="F280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61" s="1"/>
  <c r="D260" s="1"/>
  <c r="D291"/>
  <c r="F16" l="1"/>
  <c r="F12" s="1"/>
  <c r="D258"/>
  <c r="F262"/>
  <c r="F104"/>
  <c r="D290"/>
  <c r="D288" l="1"/>
  <c r="F289"/>
  <c r="F260"/>
  <c r="F261"/>
  <c r="D198" l="1"/>
  <c r="F198" s="1"/>
  <c r="E39" i="3"/>
  <c r="D60"/>
  <c r="E57" l="1"/>
  <c r="F43"/>
  <c r="F60" l="1"/>
  <c r="E46"/>
  <c r="F46" s="1"/>
  <c r="E189" i="4"/>
  <c r="E188" s="1"/>
  <c r="E288"/>
  <c r="E287" s="1"/>
  <c r="E293"/>
  <c r="E158"/>
  <c r="E157" s="1"/>
  <c r="E156" s="1"/>
  <c r="E155" s="1"/>
  <c r="E149" s="1"/>
  <c r="E148" s="1"/>
  <c r="E147" s="1"/>
  <c r="E187" l="1"/>
  <c r="E179" s="1"/>
  <c r="E286"/>
  <c r="E285" s="1"/>
  <c r="E292"/>
  <c r="F293"/>
  <c r="E45" i="3"/>
  <c r="E44" l="1"/>
  <c r="F44" s="1"/>
  <c r="F45"/>
  <c r="E178" i="4"/>
  <c r="E177"/>
  <c r="E176" s="1"/>
  <c r="E291"/>
  <c r="F292"/>
  <c r="D110"/>
  <c r="E82"/>
  <c r="E81" s="1"/>
  <c r="E80" s="1"/>
  <c r="E79" s="1"/>
  <c r="E78" s="1"/>
  <c r="E290" l="1"/>
  <c r="F291"/>
  <c r="D109"/>
  <c r="D108" s="1"/>
  <c r="D103" s="1"/>
  <c r="F110"/>
  <c r="E74"/>
  <c r="E73" s="1"/>
  <c r="E72" s="1"/>
  <c r="E71" s="1"/>
  <c r="F108" l="1"/>
  <c r="E283"/>
  <c r="E282" s="1"/>
  <c r="F290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8"/>
  <c r="D189"/>
  <c r="F189" s="1"/>
  <c r="D158"/>
  <c r="D53"/>
  <c r="D52" s="1"/>
  <c r="E37" i="3"/>
  <c r="E36" s="1"/>
  <c r="D51" i="4" l="1"/>
  <c r="F52"/>
  <c r="D157"/>
  <c r="D156" s="1"/>
  <c r="F158"/>
  <c r="D141"/>
  <c r="D188"/>
  <c r="F188" s="1"/>
  <c r="D287"/>
  <c r="F287" s="1"/>
  <c r="F141" l="1"/>
  <c r="D140"/>
  <c r="D50"/>
  <c r="F51"/>
  <c r="D155"/>
  <c r="F156"/>
  <c r="D286"/>
  <c r="D74"/>
  <c r="F74" s="1"/>
  <c r="E243"/>
  <c r="D187"/>
  <c r="F187" s="1"/>
  <c r="D243"/>
  <c r="F140" l="1"/>
  <c r="D139"/>
  <c r="F155"/>
  <c r="D149"/>
  <c r="D148" s="1"/>
  <c r="D147" s="1"/>
  <c r="F50"/>
  <c r="D10"/>
  <c r="D49"/>
  <c r="F48" s="1"/>
  <c r="F243"/>
  <c r="D285"/>
  <c r="F286"/>
  <c r="E242"/>
  <c r="E239"/>
  <c r="D182"/>
  <c r="F182" s="1"/>
  <c r="D242"/>
  <c r="D241" s="1"/>
  <c r="D73"/>
  <c r="F73" s="1"/>
  <c r="D235"/>
  <c r="D82"/>
  <c r="F82" s="1"/>
  <c r="D239"/>
  <c r="F139" l="1"/>
  <c r="D134"/>
  <c r="F134" s="1"/>
  <c r="F285"/>
  <c r="F242"/>
  <c r="F284"/>
  <c r="F239"/>
  <c r="F235"/>
  <c r="D283"/>
  <c r="E241"/>
  <c r="E238"/>
  <c r="E237" s="1"/>
  <c r="E234"/>
  <c r="D181"/>
  <c r="D238"/>
  <c r="D81"/>
  <c r="F81" s="1"/>
  <c r="D278"/>
  <c r="F278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83"/>
  <c r="D282"/>
  <c r="E233"/>
  <c r="E232" s="1"/>
  <c r="E231" s="1"/>
  <c r="E230" s="1"/>
  <c r="D84"/>
  <c r="F84" s="1"/>
  <c r="D233"/>
  <c r="D277"/>
  <c r="F277" s="1"/>
  <c r="D80"/>
  <c r="F80" s="1"/>
  <c r="D150"/>
  <c r="D237"/>
  <c r="F237" s="1"/>
  <c r="D177" l="1"/>
  <c r="D232"/>
  <c r="F282"/>
  <c r="F150"/>
  <c r="F71"/>
  <c r="F233"/>
  <c r="F179"/>
  <c r="F180"/>
  <c r="E204"/>
  <c r="E203" s="1"/>
  <c r="F70"/>
  <c r="D79"/>
  <c r="D78" s="1"/>
  <c r="D69" s="1"/>
  <c r="D276"/>
  <c r="F276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5"/>
  <c r="D77"/>
  <c r="D131"/>
  <c r="F149"/>
  <c r="D27"/>
  <c r="F27" s="1"/>
  <c r="D230" l="1"/>
  <c r="D203" s="1"/>
  <c r="E5"/>
  <c r="F132"/>
  <c r="D130"/>
  <c r="D129" s="1"/>
  <c r="F275"/>
  <c r="D274"/>
  <c r="F77"/>
  <c r="F231"/>
  <c r="F274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D66" s="1"/>
  <c r="E42"/>
  <c r="D42"/>
  <c r="D41" s="1"/>
  <c r="D39"/>
  <c r="D37"/>
  <c r="E31"/>
  <c r="E30" s="1"/>
  <c r="E18" s="1"/>
  <c r="D31"/>
  <c r="D19"/>
  <c r="E66" l="1"/>
  <c r="E65" s="1"/>
  <c r="F70"/>
  <c r="D65"/>
  <c r="D16" s="1"/>
  <c r="F73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<sst xmlns="http://schemas.openxmlformats.org/spreadsheetml/2006/main" count="906" uniqueCount="664">
  <si>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</si>
  <si>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</si>
  <si>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</si>
  <si>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</si>
  <si>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</si>
  <si>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</si>
  <si>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</si>
  <si>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</si>
  <si>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</si>
  <si>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</si>
  <si>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</si>
  <si>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</si>
  <si>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</si>
  <si>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</si>
  <si>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</si>
  <si>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</si>
  <si>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</si>
  <si>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</si>
  <si>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</si>
  <si>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</si>
  <si>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</si>
  <si>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</si>
  <si>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</si>
  <si>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</si>
  <si>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</si>
  <si>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</si>
  <si>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</si>
  <si>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</si>
  <si>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</si>
  <si>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</si>
  <si>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</si>
  <si>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</si>
  <si>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</si>
  <si>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</si>
  <si>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</si>
  <si>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</si>
  <si>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</si>
  <si>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</si>
  <si>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</si>
  <si>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</si>
  <si>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</si>
  <si>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</si>
  <si>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</si>
  <si>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</si>
  <si>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</si>
  <si>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</si>
  <si>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</si>
  <si>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</si>
  <si>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</si>
  <si>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</si>
  <si>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</si>
  <si>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</si>
  <si>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</si>
  <si>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</si>
  <si>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</si>
  <si>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</si>
  <si>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</si>
  <si>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</si>
  <si>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</si>
  <si>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</si>
  <si>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</si>
  <si>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</si>
  <si>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</si>
  <si>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</si>
  <si>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</si>
  <si>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</si>
  <si>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</si>
  <si>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</si>
  <si>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</si>
  <si>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</si>
  <si>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</si>
  <si>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</si>
  <si>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</si>
  <si>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</si>
  <si>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</si>
  <si>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</si>
  <si>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</si>
  <si>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</si>
  <si>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</si>
  <si>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</si>
  <si>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</si>
  <si>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</si>
  <si>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</si>
  <si>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</si>
  <si>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</si>
  <si>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</si>
  <si>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</si>
  <si>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</si>
  <si>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</si>
  <si>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</si>
  <si>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</si>
  <si>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</si>
  <si>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</si>
  <si>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</si>
  <si>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</si>
  <si>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</si>
  <si>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</si>
  <si>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</si>
  <si>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</si>
  <si>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</si>
  <si>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</si>
  <si>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</si>
  <si>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</si>
  <si>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</si>
  <si>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</si>
  <si>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</si>
  <si>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</si>
  <si>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</si>
  <si>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</si>
  <si>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</si>
  <si>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</si>
  <si>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</si>
  <si>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</si>
  <si>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</si>
  <si>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</si>
  <si>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</si>
  <si>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</si>
  <si>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</si>
  <si>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</si>
  <si>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</si>
  <si>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</si>
  <si>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</si>
  <si>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</si>
  <si>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</si>
  <si>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</si>
  <si>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</si>
  <si>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</si>
  <si>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</si>
  <si>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</si>
  <si>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</si>
  <si>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</si>
  <si>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</si>
  <si>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</si>
  <si>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</si>
  <si>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</si>
  <si>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</si>
  <si>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</si>
  <si>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</si>
  <si>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</si>
  <si>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</si>
  <si>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</si>
  <si>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</si>
  <si>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</si>
  <si>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</si>
  <si>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</si>
  <si>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</si>
  <si>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</si>
  <si>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</si>
  <si>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</si>
  <si>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</si>
  <si>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</si>
  <si>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</si>
  <si>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</si>
  <si>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</si>
  <si>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</si>
  <si>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</si>
  <si>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</si>
  <si>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</si>
  <si>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</si>
  <si>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</si>
  <si>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</si>
  <si>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</si>
  <si>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</si>
  <si>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</si>
  <si>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</si>
  <si>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</si>
  <si>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</si>
  <si>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</si>
  <si>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</si>
  <si>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</si>
  <si>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</si>
  <si>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</si>
  <si>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</si>
  <si>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</si>
  <si>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</si>
  <si>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</si>
  <si>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</si>
  <si>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</si>
  <si>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</si>
  <si>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</si>
  <si>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</si>
  <si>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</si>
  <si>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</si>
  <si>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</si>
  <si>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</si>
  <si>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</si>
  <si>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</si>
  <si>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</si>
  <si>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</si>
  <si>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</si>
  <si>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</si>
  <si>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</si>
  <si>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</si>
  <si>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</si>
  <si>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</si>
  <si>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</si>
  <si>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</si>
  <si>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</si>
  <si>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</si>
  <si>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</si>
  <si>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</si>
  <si>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</si>
  <si>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</si>
  <si>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</si>
  <si>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</si>
  <si>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</si>
  <si>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</si>
  <si>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</si>
  <si>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</si>
  <si>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</si>
  <si>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</si>
  <si>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</si>
  <si>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</si>
  <si>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</si>
  <si>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</si>
  <si>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</si>
  <si>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</si>
  <si>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</si>
  <si>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</si>
  <si>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</si>
  <si>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</si>
  <si>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</si>
  <si>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</si>
  <si>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</si>
  <si>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</si>
  <si>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</si>
  <si>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</si>
  <si>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</si>
  <si>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</si>
  <si>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</si>
  <si>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</si>
  <si>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</si>
  <si>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</si>
  <si>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</si>
  <si>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</si>
  <si>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</si>
  <si>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</si>
  <si>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</si>
  <si>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</si>
  <si>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</si>
  <si>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</si>
  <si>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</si>
  <si>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</si>
  <si>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</si>
  <si>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</si>
  <si>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</si>
  <si>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</si>
  <si>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</si>
  <si>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</si>
  <si>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</si>
  <si>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</si>
  <si>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</si>
  <si>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</si>
  <si>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</si>
  <si>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</si>
  <si>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</si>
  <si>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</si>
  <si>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</si>
  <si>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</si>
  <si>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</si>
  <si>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</si>
  <si>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</si>
  <si>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</si>
  <si>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</si>
  <si>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</si>
  <si>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</si>
  <si>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</si>
  <si>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</si>
  <si>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</si>
  <si>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</si>
  <si>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</si>
  <si>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</si>
  <si>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</si>
  <si>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</si>
  <si>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</si>
  <si>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</si>
  <si>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</si>
  <si>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</si>
  <si>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</si>
  <si>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</si>
  <si>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</si>
  <si>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</si>
  <si>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</si>
  <si>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</si>
  <si>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</si>
  <si>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</si>
  <si>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</si>
  <si>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</si>
  <si>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</si>
  <si>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</si>
  <si>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</si>
  <si>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</si>
  <si>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</si>
  <si>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</si>
  <si>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</si>
  <si>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</si>
  <si>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</si>
  <si>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</si>
  <si>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</si>
  <si>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</si>
  <si>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</si>
  <si>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</si>
  <si>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</si>
  <si>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</si>
  <si>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</si>
  <si>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</si>
  <si>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</si>
  <si>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</si>
  <si>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</si>
  <si>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</si>
  <si>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</si>
  <si>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</si>
  <si>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</si>
  <si>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</si>
  <si>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</si>
  <si>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</si>
  <si>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</si>
  <si>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</si>
  <si>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</si>
  <si>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</si>
  <si>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</si>
  <si>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</si>
  <si>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</si>
  <si>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</si>
  <si>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</si>
  <si>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</si>
  <si>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</si>
  <si>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</si>
  <si>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</si>
  <si>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</si>
  <si>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</si>
  <si>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</si>
  <si>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</si>
  <si>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</si>
  <si>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</si>
  <si>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</si>
  <si>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</si>
  <si>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</si>
  <si>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</si>
  <si>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</si>
  <si>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</si>
  <si>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</si>
  <si>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</si>
  <si>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</si>
  <si>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</si>
  <si>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</si>
  <si>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</si>
  <si>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</si>
  <si>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</si>
  <si>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</si>
  <si>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</si>
  <si>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</si>
  <si>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</si>
  <si>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</si>
  <si>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</si>
  <si>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</si>
  <si>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</si>
  <si>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</si>
  <si>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</si>
  <si>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</si>
  <si>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</si>
  <si>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</si>
  <si>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</si>
  <si>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</si>
  <si>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</si>
  <si>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</si>
  <si>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</si>
  <si>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</si>
  <si>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</si>
  <si>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</si>
  <si>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</si>
  <si>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</si>
  <si>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</si>
  <si>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</si>
  <si>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</si>
  <si>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</si>
  <si>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</si>
  <si>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</si>
  <si>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</si>
  <si>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</si>
  <si>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</si>
  <si>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</si>
  <si>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</si>
  <si>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</si>
  <si>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</si>
  <si>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</si>
  <si>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</si>
  <si>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</si>
  <si>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</si>
  <si>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</si>
  <si>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</si>
  <si>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</si>
  <si>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</si>
  <si>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</si>
  <si>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</si>
  <si>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</si>
  <si>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</si>
  <si>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</si>
  <si>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</si>
  <si>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</si>
  <si>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</si>
  <si>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</si>
  <si>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</si>
  <si>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</si>
  <si>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</si>
  <si>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</si>
  <si>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</si>
  <si>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</si>
  <si>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</si>
  <si>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</si>
  <si>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</si>
  <si>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</si>
  <si>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</si>
  <si>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</si>
  <si>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</si>
  <si>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</si>
  <si>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</si>
  <si>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</si>
  <si>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</si>
  <si>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</si>
  <si>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</si>
  <si>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</si>
  <si>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</si>
  <si>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</si>
  <si>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</si>
  <si>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</si>
  <si>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</si>
  <si>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</si>
  <si>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</si>
  <si>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</si>
  <si>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</si>
  <si>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</si>
  <si>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</si>
  <si>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</si>
  <si>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</si>
  <si>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</si>
  <si>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</si>
  <si>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</si>
  <si>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</si>
  <si>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</si>
  <si>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</si>
  <si>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</si>
  <si>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</si>
  <si>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</si>
  <si>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</si>
  <si>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</si>
  <si>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</si>
  <si>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</si>
  <si>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</si>
  <si>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</si>
  <si>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</si>
  <si>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</si>
  <si>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</si>
  <si>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</si>
  <si>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</si>
  <si>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</si>
  <si>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</si>
  <si>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</si>
  <si>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</si>
  <si>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</si>
  <si>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</si>
  <si>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</si>
  <si>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</si>
  <si>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</si>
  <si>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</si>
  <si>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</si>
  <si>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</si>
  <si>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</si>
  <si>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</si>
  <si>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</si>
  <si>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</si>
  <si>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</si>
  <si>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</si>
  <si>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</si>
  <si>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</si>
  <si>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</si>
  <si>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</si>
  <si>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</si>
  <si>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</si>
  <si>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</si>
  <si>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</si>
  <si>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</si>
  <si>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</si>
  <si>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</si>
  <si>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</si>
  <si>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</si>
  <si>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</si>
  <si>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</si>
  <si>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</si>
  <si>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</si>
  <si>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</si>
  <si>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</si>
  <si>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</si>
  <si>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</si>
  <si>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</si>
  <si>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</si>
  <si>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</si>
  <si>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</si>
  <si>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</si>
  <si>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</si>
  <si>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</si>
  <si>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</si>
  <si>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</si>
  <si>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</si>
  <si>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</si>
  <si>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</si>
  <si>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</si>
  <si>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</si>
  <si>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</si>
  <si>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</si>
  <si>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</si>
  <si>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</si>
  <si>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</si>
  <si>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</si>
  <si>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</si>
  <si>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</si>
  <si>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</si>
  <si>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</si>
  <si>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</si>
  <si>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</si>
  <si>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</si>
  <si>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</si>
  <si>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</si>
  <si>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</si>
  <si>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</si>
  <si>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</si>
  <si>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</si>
  <si>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</si>
  <si>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</si>
  <si>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</si>
  <si>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</si>
  <si>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</si>
  <si>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</si>
  <si>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</si>
  <si>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</si>
  <si>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</si>
  <si>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</si>
  <si>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</si>
  <si>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</si>
  <si>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</si>
  <si>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</si>
  <si>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</si>
  <si>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</si>
  <si>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</si>
  <si>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</si>
  <si>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</si>
  <si>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</si>
  <si>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</si>
  <si>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</si>
  <si>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</si>
  <si>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</si>
  <si>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</si>
  <si>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</si>
  <si>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</si>
  <si>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</si>
  <si>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</si>
  <si>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</si>
  <si>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</si>
  <si>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</si>
  <si>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</si>
  <si>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</si>
  <si>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</si>
  <si>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</si>
  <si>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</si>
  <si>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</si>
  <si>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</si>
  <si>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</si>
  <si>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</si>
  <si>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</si>
  <si>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</si>
  <si>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</si>
  <si>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</si>
  <si>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</si>
  <si>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</si>
  <si>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</si>
  <si>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</si>
  <si>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</si>
  <si>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</si>
  <si>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</si>
  <si>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</si>
  <si>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</si>
  <si>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</si>
  <si>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</si>
  <si>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</si>
  <si>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</si>
  <si>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</si>
  <si>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</si>
  <si>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</si>
  <si>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</si>
  <si>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</si>
  <si>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</si>
  <si>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</si>
  <si>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</si>
  <si>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</si>
  <si>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</si>
  <si>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</si>
  <si>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</si>
  <si>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</si>
  <si>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</si>
  <si>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</si>
  <si>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</si>
  <si>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</si>
  <si>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</si>
  <si>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</si>
  <si>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</si>
  <si>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</si>
  <si>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</si>
  <si>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</si>
  <si>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</si>
  <si>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</si>
  <si>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</si>
  <si>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</si>
  <si>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</si>
  <si>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</si>
  <si>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</si>
  <si>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</si>
  <si>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</si>
  <si>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</si>
  <si>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</si>
  <si>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</si>
  <si>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</si>
  <si>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</si>
  <si>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</si>
  <si>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</si>
  <si>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</si>
  <si>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</si>
  <si>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</si>
  <si>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</si>
  <si>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</si>
  <si>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</si>
  <si>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</si>
  <si>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</si>
  <si>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</si>
  <si>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</si>
  <si>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</si>
  <si>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</si>
  <si>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</si>
  <si>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</si>
  <si>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</si>
  <si>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</si>
  <si>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</si>
  <si>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</si>
  <si>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</si>
  <si>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</si>
  <si>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</si>
  <si>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</si>
  <si>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</si>
  <si>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</si>
  <si>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</si>
  <si>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</si>
  <si>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</si>
  <si>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</si>
  <si>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</si>
  <si>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</si>
  <si>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</si>
  <si>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</si>
  <si>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</si>
  <si>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</si>
  <si>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</si>
  <si>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</si>
  <si>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</si>
  <si>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</si>
  <si>
    <t xml:space="preserve"> на 1декабря 2018 г.</t>
  </si>
  <si>
    <t>01.12.2018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</si>
</sst>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0" fontId="21" fillId="2" borderId="11" xfId="0" applyFont="1" applyFill="1" applyBorder="1" applyAlignment="1">
      <alignment horizontal="center"/>
    </xf>
    <xf numFmtId="4" fontId="21" fillId="2" borderId="11" xfId="0" applyNumberFormat="1" applyFont="1" applyFill="1" applyBorder="1"/>
    <xf numFmtId="4" fontId="21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49" fontId="21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23" fillId="0" borderId="0" xfId="0" applyNumberFormat="1" applyFont="1"/>
    <xf numFmtId="0" fontId="23" fillId="0" borderId="0" xfId="0" applyFont="1" applyAlignment="1"/>
    <xf numFmtId="0" fontId="23" fillId="0" borderId="0" xfId="0" applyFont="1" applyBorder="1" applyAlignment="1">
      <alignment horizontal="center"/>
    </xf>
    <xf numFmtId="0" fontId="21" fillId="0" borderId="14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wrapText="1"/>
    </xf>
    <xf numFmtId="0" fontId="21" fillId="2" borderId="14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19" fillId="2" borderId="11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vertical="distributed" wrapText="1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3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BreakPreview" topLeftCell="A4" zoomScaleNormal="100" zoomScaleSheetLayoutView="100" workbookViewId="0">
      <selection activeCell="E70" sqref="E70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5" t="s">
        <v>188</v>
      </c>
      <c r="E3" s="176"/>
      <c r="F3" s="3" t="s">
        <v>14</v>
      </c>
    </row>
    <row r="4" spans="1:6" ht="12.75" customHeight="1">
      <c r="A4" s="4" t="s">
        <v>662</v>
      </c>
      <c r="B4" s="4"/>
      <c r="C4" s="4"/>
      <c r="D4" s="4"/>
      <c r="E4" s="4" t="s">
        <v>190</v>
      </c>
      <c r="F4" s="5" t="s">
        <v>663</v>
      </c>
    </row>
    <row r="5" spans="1:6" ht="15.75" customHeight="1">
      <c r="A5" s="147" t="s">
        <v>30</v>
      </c>
      <c r="B5" s="147"/>
      <c r="C5" s="147"/>
      <c r="D5" s="148"/>
      <c r="E5" s="6" t="s">
        <v>191</v>
      </c>
      <c r="F5" s="7" t="s">
        <v>83</v>
      </c>
    </row>
    <row r="6" spans="1:6" ht="12" customHeight="1">
      <c r="A6" s="147" t="s">
        <v>192</v>
      </c>
      <c r="B6" s="147"/>
      <c r="C6" s="147"/>
      <c r="D6" s="148"/>
      <c r="E6" s="6" t="s">
        <v>193</v>
      </c>
      <c r="F6" s="5" t="s">
        <v>84</v>
      </c>
    </row>
    <row r="7" spans="1:6" ht="26.25" customHeight="1">
      <c r="A7" s="177" t="s">
        <v>194</v>
      </c>
      <c r="B7" s="177"/>
      <c r="C7" s="177"/>
      <c r="D7" s="177"/>
      <c r="E7" s="6" t="s">
        <v>233</v>
      </c>
      <c r="F7" s="5" t="s">
        <v>206</v>
      </c>
    </row>
    <row r="8" spans="1:6" ht="14.1" customHeight="1">
      <c r="A8" s="149" t="s">
        <v>251</v>
      </c>
      <c r="B8" s="147"/>
      <c r="C8" s="147"/>
      <c r="D8" s="148"/>
      <c r="F8" s="8"/>
    </row>
    <row r="9" spans="1:6" ht="14.1" customHeight="1" thickBot="1">
      <c r="A9" s="147" t="s">
        <v>162</v>
      </c>
      <c r="B9" s="147"/>
      <c r="C9" s="147"/>
      <c r="D9" s="148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8" t="s">
        <v>98</v>
      </c>
      <c r="C16" s="179" t="s">
        <v>21</v>
      </c>
      <c r="D16" s="180">
        <f>D18+D65</f>
        <v>21844500</v>
      </c>
      <c r="E16" s="180">
        <f>E18+E65+E64</f>
        <v>8726954.870000001</v>
      </c>
      <c r="F16" s="174">
        <f>D16-E16</f>
        <v>13117545.129999999</v>
      </c>
    </row>
    <row r="17" spans="1:7" ht="15.75" customHeight="1">
      <c r="A17" s="61" t="s">
        <v>5</v>
      </c>
      <c r="B17" s="178"/>
      <c r="C17" s="179"/>
      <c r="D17" s="180"/>
      <c r="E17" s="180"/>
      <c r="F17" s="174"/>
    </row>
    <row r="18" spans="1:7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7664900</v>
      </c>
      <c r="E18" s="66">
        <f>E19+E30+E41++E57+E44+E27+E50+E53</f>
        <v>6093682.0900000008</v>
      </c>
      <c r="F18" s="59">
        <f>D18-E18</f>
        <v>1571217.9099999992</v>
      </c>
    </row>
    <row r="19" spans="1:7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1252319.92</v>
      </c>
      <c r="F19" s="55">
        <f t="shared" ref="F19:F43" si="0">D19-E19</f>
        <v>134580.08000000007</v>
      </c>
    </row>
    <row r="20" spans="1:7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1252319.92</v>
      </c>
      <c r="F20" s="55">
        <f t="shared" si="0"/>
        <v>134580.08000000007</v>
      </c>
      <c r="G20" s="167"/>
    </row>
    <row r="21" spans="1:7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1227709.67</v>
      </c>
      <c r="F21" s="55">
        <f t="shared" si="0"/>
        <v>159190.33000000007</v>
      </c>
    </row>
    <row r="22" spans="1:7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1437.65</v>
      </c>
      <c r="F22" s="55" t="s">
        <v>52</v>
      </c>
    </row>
    <row r="23" spans="1:7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23172.6</v>
      </c>
      <c r="F23" s="55" t="s">
        <v>52</v>
      </c>
    </row>
    <row r="24" spans="1:7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7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7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7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7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7" ht="17.25" customHeight="1">
      <c r="A30" s="62" t="s">
        <v>35</v>
      </c>
      <c r="B30" s="45" t="s">
        <v>98</v>
      </c>
      <c r="C30" s="65" t="s">
        <v>169</v>
      </c>
      <c r="D30" s="67">
        <f>D31+D36+D33</f>
        <v>6082700</v>
      </c>
      <c r="E30" s="67">
        <f>E31+E36+E33</f>
        <v>4689574.41</v>
      </c>
      <c r="F30" s="55">
        <f t="shared" si="0"/>
        <v>1393125.5899999999</v>
      </c>
    </row>
    <row r="31" spans="1:7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122728.52</v>
      </c>
      <c r="F31" s="55">
        <f t="shared" si="0"/>
        <v>223171.47999999998</v>
      </c>
    </row>
    <row r="32" spans="1:7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122728.52</v>
      </c>
      <c r="F32" s="55">
        <f t="shared" si="0"/>
        <v>223171.47999999998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5736800</v>
      </c>
      <c r="E36" s="67">
        <f>E37+E39</f>
        <v>4566845.8900000006</v>
      </c>
      <c r="F36" s="55">
        <f t="shared" si="0"/>
        <v>1169954.1099999994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3026900</v>
      </c>
      <c r="E37" s="67">
        <f>E38</f>
        <v>2469033.14</v>
      </c>
      <c r="F37" s="55">
        <f t="shared" si="0"/>
        <v>557866.85999999987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3026900</v>
      </c>
      <c r="E38" s="68">
        <v>2469033.14</v>
      </c>
      <c r="F38" s="55">
        <f t="shared" si="0"/>
        <v>557866.85999999987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2097812.75</v>
      </c>
      <c r="F39" s="55">
        <f t="shared" si="0"/>
        <v>612087.25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2097812.75</v>
      </c>
      <c r="F40" s="55">
        <f t="shared" si="0"/>
        <v>612087.25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9160.2000000000007</v>
      </c>
      <c r="F44" s="55">
        <f>D44-E44</f>
        <v>3139.7999999999993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9160.2000000000007</v>
      </c>
      <c r="F45" s="55">
        <f>D45-E45</f>
        <v>3139.7999999999993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9160.2000000000007</v>
      </c>
      <c r="F46" s="55">
        <f>D46-E46</f>
        <v>3139.7999999999993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9160.2000000000007</v>
      </c>
      <c r="F47" s="55">
        <f>D47-E47</f>
        <v>3139.7999999999993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6" t="s">
        <v>648</v>
      </c>
      <c r="B53" s="45" t="s">
        <v>98</v>
      </c>
      <c r="C53" s="65" t="s">
        <v>649</v>
      </c>
      <c r="D53" s="67">
        <f t="shared" ref="D53:E55" si="5">D54</f>
        <v>128500</v>
      </c>
      <c r="E53" s="67">
        <f t="shared" si="5"/>
        <v>128491.53</v>
      </c>
      <c r="F53" s="55">
        <f>F54</f>
        <v>8.4700000000011642</v>
      </c>
    </row>
    <row r="54" spans="1:6" ht="105" customHeight="1">
      <c r="A54" s="62" t="s">
        <v>651</v>
      </c>
      <c r="B54" s="45" t="s">
        <v>98</v>
      </c>
      <c r="C54" s="65" t="s">
        <v>650</v>
      </c>
      <c r="D54" s="67">
        <f t="shared" si="5"/>
        <v>128500</v>
      </c>
      <c r="E54" s="67">
        <f t="shared" si="5"/>
        <v>128491.53</v>
      </c>
      <c r="F54" s="55">
        <f>F55</f>
        <v>8.4700000000011642</v>
      </c>
    </row>
    <row r="55" spans="1:6" ht="115.5" customHeight="1">
      <c r="A55" s="62" t="s">
        <v>653</v>
      </c>
      <c r="B55" s="45" t="s">
        <v>98</v>
      </c>
      <c r="C55" s="65" t="s">
        <v>652</v>
      </c>
      <c r="D55" s="67">
        <f>D56</f>
        <v>128500</v>
      </c>
      <c r="E55" s="67">
        <f t="shared" si="5"/>
        <v>128491.53</v>
      </c>
      <c r="F55" s="55">
        <f>D55-E55</f>
        <v>8.4700000000011642</v>
      </c>
    </row>
    <row r="56" spans="1:6" ht="119.25" customHeight="1">
      <c r="A56" s="62" t="s">
        <v>655</v>
      </c>
      <c r="B56" s="45" t="s">
        <v>98</v>
      </c>
      <c r="C56" s="65" t="s">
        <v>654</v>
      </c>
      <c r="D56" s="67">
        <v>128500</v>
      </c>
      <c r="E56" s="68">
        <v>128491.53</v>
      </c>
      <c r="F56" s="55">
        <f>D56-E56</f>
        <v>8.4700000000011642</v>
      </c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14136.03</v>
      </c>
      <c r="F57" s="55">
        <f>D57-E57</f>
        <v>40363.97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14136.03</v>
      </c>
      <c r="F60" s="55">
        <f t="shared" ref="F60:F64" si="6">D60-E60</f>
        <v>35863.97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14136.03</v>
      </c>
      <c r="F61" s="55">
        <f t="shared" si="6"/>
        <v>35863.97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14179600</v>
      </c>
      <c r="E65" s="66">
        <f>E66</f>
        <v>2633272.7800000003</v>
      </c>
      <c r="F65" s="66">
        <f>F66</f>
        <v>11546327.219999999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14179600</v>
      </c>
      <c r="E66" s="67">
        <f>E70+E75+E67</f>
        <v>2633272.7800000003</v>
      </c>
      <c r="F66" s="55">
        <f>F70+F75+F67</f>
        <v>11546327.219999999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60500</v>
      </c>
      <c r="F67" s="55">
        <f t="shared" si="7"/>
        <v>8600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60500</v>
      </c>
      <c r="F68" s="55">
        <f t="shared" si="7"/>
        <v>8600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60500</v>
      </c>
      <c r="F69" s="55">
        <f>D69-E69</f>
        <v>8600</v>
      </c>
    </row>
    <row r="70" spans="1:6" ht="27.75" customHeight="1">
      <c r="A70" s="62" t="s">
        <v>580</v>
      </c>
      <c r="B70" s="45" t="s">
        <v>98</v>
      </c>
      <c r="C70" s="158" t="s">
        <v>579</v>
      </c>
      <c r="D70" s="67">
        <f>D71+D73</f>
        <v>192900</v>
      </c>
      <c r="E70" s="67">
        <f>E71+E73</f>
        <v>192900</v>
      </c>
      <c r="F70" s="55">
        <f>D70-E70</f>
        <v>0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192700</v>
      </c>
      <c r="E73" s="67">
        <f>E74</f>
        <v>192700</v>
      </c>
      <c r="F73" s="55">
        <f t="shared" ref="F73:F74" si="9">D73-E73</f>
        <v>0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192700</v>
      </c>
      <c r="E74" s="68">
        <v>192700</v>
      </c>
      <c r="F74" s="55">
        <f t="shared" si="9"/>
        <v>0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13917600</v>
      </c>
      <c r="E75" s="67">
        <f>SUM(E76)+E78</f>
        <v>2379872.7800000003</v>
      </c>
      <c r="F75" s="55">
        <f>D75-E75</f>
        <v>11537727.219999999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777472.78</v>
      </c>
      <c r="F76" s="55">
        <f t="shared" ref="F76:F77" si="10">D76-E76</f>
        <v>134727.21999999997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777472.78</v>
      </c>
      <c r="F77" s="55">
        <f t="shared" si="10"/>
        <v>134727.21999999997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13005400</v>
      </c>
      <c r="E78" s="67">
        <f>SUM(E79)</f>
        <v>1602400</v>
      </c>
      <c r="F78" s="55">
        <f t="shared" ref="F78:F79" si="11">D78-E78</f>
        <v>11403000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13005400</v>
      </c>
      <c r="E79" s="67">
        <v>1602400</v>
      </c>
      <c r="F79" s="55">
        <f t="shared" si="11"/>
        <v>11403000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2"/>
  <sheetViews>
    <sheetView showGridLines="0" view="pageBreakPreview" zoomScale="90" zoomScaleNormal="100" zoomScaleSheetLayoutView="90" workbookViewId="0">
      <selection activeCell="A37" sqref="A37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82">
        <v>200</v>
      </c>
      <c r="C5" s="182" t="s">
        <v>21</v>
      </c>
      <c r="D5" s="183">
        <f>D8+D129+D147+D176+D203+D257+D274+D282+D295+D249</f>
        <v>21898700</v>
      </c>
      <c r="E5" s="183">
        <f>E8+E129+E147+E176+E203+E257+E274+E282+E295+E249</f>
        <v>9064387.790000001</v>
      </c>
      <c r="F5" s="183">
        <f>F8+F129+F147+F170+F203+F257+F274+F282+F295+F249</f>
        <v>12834312.209999999</v>
      </c>
    </row>
    <row r="6" spans="1:6" ht="22.5" customHeight="1">
      <c r="A6" s="90" t="s">
        <v>5</v>
      </c>
      <c r="B6" s="182"/>
      <c r="C6" s="182"/>
      <c r="D6" s="183"/>
      <c r="E6" s="183"/>
      <c r="F6" s="183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D8+D129+D147+D176+D203+D257+D274+D282+D295+D249</f>
        <v>21898700</v>
      </c>
      <c r="E7" s="119">
        <f>E8+E129+E147+E176+E203+E257+E274+E282+E295+E249</f>
        <v>9064387.790000001</v>
      </c>
      <c r="F7" s="120">
        <f>D7-E7</f>
        <v>12834312.209999999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4750200</v>
      </c>
      <c r="E8" s="121">
        <f>SUM(E10+E57+E63+E69)</f>
        <v>3947511.3899999997</v>
      </c>
      <c r="F8" s="122">
        <f t="shared" ref="F8" si="0">D8-E8</f>
        <v>802688.61000000034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81">
        <f>D10-E10</f>
        <v>756400.0700000003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4600300</v>
      </c>
      <c r="E10" s="119">
        <f>E12+E50</f>
        <v>3843899.9299999997</v>
      </c>
      <c r="F10" s="181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4600100</v>
      </c>
      <c r="E11" s="119">
        <f t="shared" si="1"/>
        <v>3843699.9299999997</v>
      </c>
      <c r="F11" s="120">
        <f t="shared" ref="F11:F16" si="2">D11-E11</f>
        <v>756400.0700000003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4600100</v>
      </c>
      <c r="E12" s="119">
        <f>E16+E35</f>
        <v>3843699.9299999997</v>
      </c>
      <c r="F12" s="119">
        <f>SUM(F16)+F35</f>
        <v>756400.0700000003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3778800</v>
      </c>
      <c r="E13" s="119">
        <f t="shared" si="1"/>
        <v>3184983.6599999997</v>
      </c>
      <c r="F13" s="120">
        <f t="shared" si="2"/>
        <v>593816.34000000032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3778800</v>
      </c>
      <c r="E14" s="119">
        <f t="shared" si="1"/>
        <v>3184983.6599999997</v>
      </c>
      <c r="F14" s="120">
        <f t="shared" si="2"/>
        <v>593816.34000000032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3778800</v>
      </c>
      <c r="E15" s="119">
        <f>E19+E22</f>
        <v>3184983.6599999997</v>
      </c>
      <c r="F15" s="120">
        <f t="shared" si="2"/>
        <v>593816.34000000032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3993400</v>
      </c>
      <c r="E16" s="119">
        <f>E17</f>
        <v>3347492.1799999997</v>
      </c>
      <c r="F16" s="120">
        <f t="shared" si="2"/>
        <v>645907.8200000003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3993400</v>
      </c>
      <c r="E17" s="119">
        <f>SUM(E18)</f>
        <v>3347492.1799999997</v>
      </c>
      <c r="F17" s="120">
        <f t="shared" ref="F17:F18" si="3">D17-E17</f>
        <v>645907.8200000003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3993400</v>
      </c>
      <c r="E18" s="119">
        <f>SUM(E19+E21+E22)</f>
        <v>3347492.1799999997</v>
      </c>
      <c r="F18" s="120">
        <f t="shared" si="3"/>
        <v>645907.8200000003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2894300</v>
      </c>
      <c r="E19" s="119">
        <v>2450404.7999999998</v>
      </c>
      <c r="F19" s="181">
        <f t="shared" ref="F19" si="4">D19-E19</f>
        <v>443895.20000000019</v>
      </c>
    </row>
    <row r="20" spans="1:6" ht="19.5" hidden="1" customHeight="1">
      <c r="A20" s="90"/>
      <c r="B20" s="115"/>
      <c r="C20" s="115"/>
      <c r="D20" s="119"/>
      <c r="E20" s="119"/>
      <c r="F20" s="181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214600</v>
      </c>
      <c r="E21" s="119">
        <v>162508.51999999999</v>
      </c>
      <c r="F21" s="120">
        <f t="shared" ref="F21:F22" si="5">D21-E21</f>
        <v>52091.48000000001</v>
      </c>
    </row>
    <row r="22" spans="1:6" ht="69.75" customHeight="1">
      <c r="A22" s="101" t="s">
        <v>480</v>
      </c>
      <c r="B22" s="115">
        <v>200</v>
      </c>
      <c r="C22" s="115" t="s">
        <v>277</v>
      </c>
      <c r="D22" s="119">
        <v>884500</v>
      </c>
      <c r="E22" s="119">
        <v>734578.86</v>
      </c>
      <c r="F22" s="120">
        <f t="shared" si="5"/>
        <v>149921.14000000001</v>
      </c>
    </row>
    <row r="23" spans="1:6" ht="27.75" hidden="1" customHeight="1">
      <c r="A23" s="173" t="s">
        <v>61</v>
      </c>
      <c r="B23" s="115">
        <v>200</v>
      </c>
      <c r="C23" s="115" t="s">
        <v>111</v>
      </c>
      <c r="D23" s="119"/>
      <c r="E23" s="119" t="s">
        <v>52</v>
      </c>
      <c r="F23" s="181" t="e">
        <f t="shared" ref="F23" si="6">D23-E23</f>
        <v>#VALUE!</v>
      </c>
    </row>
    <row r="24" spans="1:6" ht="30.75" hidden="1" customHeight="1">
      <c r="A24" s="173" t="s">
        <v>136</v>
      </c>
      <c r="B24" s="115">
        <v>200</v>
      </c>
      <c r="C24" s="115" t="s">
        <v>112</v>
      </c>
      <c r="D24" s="119">
        <f>D25</f>
        <v>606700</v>
      </c>
      <c r="E24" s="119">
        <f>E25</f>
        <v>496207.75</v>
      </c>
      <c r="F24" s="181"/>
    </row>
    <row r="25" spans="1:6" ht="31.5" hidden="1" customHeight="1">
      <c r="A25" s="173" t="s">
        <v>87</v>
      </c>
      <c r="B25" s="115">
        <v>200</v>
      </c>
      <c r="C25" s="115" t="s">
        <v>113</v>
      </c>
      <c r="D25" s="119">
        <f>D26</f>
        <v>606700</v>
      </c>
      <c r="E25" s="119">
        <f>E26</f>
        <v>496207.75</v>
      </c>
      <c r="F25" s="181">
        <f t="shared" ref="F25" si="7">D25-E25</f>
        <v>110492.25</v>
      </c>
    </row>
    <row r="26" spans="1:6" ht="0.75" hidden="1" customHeight="1">
      <c r="A26" s="173" t="s">
        <v>88</v>
      </c>
      <c r="B26" s="115">
        <v>200</v>
      </c>
      <c r="C26" s="115" t="s">
        <v>125</v>
      </c>
      <c r="D26" s="119">
        <f>D27+D35</f>
        <v>606700</v>
      </c>
      <c r="E26" s="119">
        <f>E27+E35</f>
        <v>496207.75</v>
      </c>
      <c r="F26" s="181"/>
    </row>
    <row r="27" spans="1:6" ht="33" hidden="1" customHeight="1">
      <c r="A27" s="173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81">
        <f t="shared" ref="F27" si="8">D27-E27</f>
        <v>0</v>
      </c>
    </row>
    <row r="28" spans="1:6" ht="33" hidden="1" customHeight="1">
      <c r="A28" s="173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81"/>
    </row>
    <row r="29" spans="1:6" ht="29.25" hidden="1" customHeight="1">
      <c r="A29" s="173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81">
        <f t="shared" ref="F29" si="9">D29-E29</f>
        <v>0</v>
      </c>
    </row>
    <row r="30" spans="1:6" ht="34.5" hidden="1" customHeight="1">
      <c r="A30" s="173" t="s">
        <v>64</v>
      </c>
      <c r="B30" s="115">
        <v>200</v>
      </c>
      <c r="C30" s="115" t="s">
        <v>118</v>
      </c>
      <c r="D30" s="119"/>
      <c r="E30" s="119"/>
      <c r="F30" s="181"/>
    </row>
    <row r="31" spans="1:6" ht="27" hidden="1" customHeight="1">
      <c r="A31" s="173" t="s">
        <v>65</v>
      </c>
      <c r="B31" s="115">
        <v>200</v>
      </c>
      <c r="C31" s="115" t="s">
        <v>119</v>
      </c>
      <c r="D31" s="119"/>
      <c r="E31" s="119"/>
      <c r="F31" s="181">
        <f t="shared" ref="F31" si="10">D31-E31</f>
        <v>0</v>
      </c>
    </row>
    <row r="32" spans="1:6" ht="30" hidden="1" customHeight="1">
      <c r="A32" s="173" t="s">
        <v>66</v>
      </c>
      <c r="B32" s="115">
        <v>200</v>
      </c>
      <c r="C32" s="115" t="s">
        <v>121</v>
      </c>
      <c r="D32" s="119"/>
      <c r="E32" s="119"/>
      <c r="F32" s="181"/>
    </row>
    <row r="33" spans="1:6" ht="36.75" hidden="1" customHeight="1">
      <c r="A33" s="173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81" t="e">
        <f t="shared" ref="F33" si="11">D33-E33</f>
        <v>#VALUE!</v>
      </c>
    </row>
    <row r="34" spans="1:6" ht="70.5" hidden="1" customHeight="1">
      <c r="A34" s="173" t="s">
        <v>69</v>
      </c>
      <c r="B34" s="115">
        <v>200</v>
      </c>
      <c r="C34" s="115" t="s">
        <v>123</v>
      </c>
      <c r="D34" s="119"/>
      <c r="E34" s="119" t="s">
        <v>52</v>
      </c>
      <c r="F34" s="181"/>
    </row>
    <row r="35" spans="1:6" ht="130.5" customHeight="1">
      <c r="A35" s="98" t="s">
        <v>284</v>
      </c>
      <c r="B35" s="115">
        <v>200</v>
      </c>
      <c r="C35" s="115" t="s">
        <v>278</v>
      </c>
      <c r="D35" s="119">
        <f>SUM(D39)+D36</f>
        <v>606700</v>
      </c>
      <c r="E35" s="119">
        <f>SUM(E39)+E36</f>
        <v>496207.75</v>
      </c>
      <c r="F35" s="120">
        <f t="shared" ref="F35:F39" si="12">D35-E35</f>
        <v>110492.25</v>
      </c>
    </row>
    <row r="36" spans="1:6" ht="94.5" customHeight="1">
      <c r="A36" s="95" t="s">
        <v>316</v>
      </c>
      <c r="B36" s="115">
        <v>200</v>
      </c>
      <c r="C36" s="115" t="s">
        <v>522</v>
      </c>
      <c r="D36" s="119">
        <f>D38</f>
        <v>500</v>
      </c>
      <c r="E36" s="119">
        <f>E38</f>
        <v>488.25</v>
      </c>
      <c r="F36" s="120">
        <f t="shared" si="12"/>
        <v>11.75</v>
      </c>
    </row>
    <row r="37" spans="1:6" ht="33.75" customHeight="1">
      <c r="A37" s="96" t="s">
        <v>92</v>
      </c>
      <c r="B37" s="115">
        <v>200</v>
      </c>
      <c r="C37" s="115" t="s">
        <v>577</v>
      </c>
      <c r="D37" s="119">
        <f>D38</f>
        <v>500</v>
      </c>
      <c r="E37" s="119">
        <f>E38</f>
        <v>488.25</v>
      </c>
      <c r="F37" s="120">
        <f>F38</f>
        <v>11.75</v>
      </c>
    </row>
    <row r="38" spans="1:6" ht="48" customHeight="1">
      <c r="A38" s="90" t="s">
        <v>232</v>
      </c>
      <c r="B38" s="115">
        <v>200</v>
      </c>
      <c r="C38" s="115" t="s">
        <v>523</v>
      </c>
      <c r="D38" s="119">
        <v>500</v>
      </c>
      <c r="E38" s="119">
        <v>488.25</v>
      </c>
      <c r="F38" s="120">
        <f t="shared" si="12"/>
        <v>11.75</v>
      </c>
    </row>
    <row r="39" spans="1:6" ht="37.5" customHeight="1">
      <c r="A39" s="99" t="s">
        <v>319</v>
      </c>
      <c r="B39" s="115">
        <v>200</v>
      </c>
      <c r="C39" s="115" t="s">
        <v>320</v>
      </c>
      <c r="D39" s="119">
        <f>SUM(D40)</f>
        <v>606200</v>
      </c>
      <c r="E39" s="119">
        <f>SUM(E40)</f>
        <v>495719.5</v>
      </c>
      <c r="F39" s="120">
        <f t="shared" si="12"/>
        <v>110480.5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606200</v>
      </c>
      <c r="E40" s="119">
        <f t="shared" si="13"/>
        <v>495719.5</v>
      </c>
      <c r="F40" s="120">
        <f t="shared" ref="F40:F41" si="14">D40-E40</f>
        <v>110480.5</v>
      </c>
    </row>
    <row r="41" spans="1:6" ht="22.5" customHeight="1">
      <c r="A41" s="164" t="s">
        <v>615</v>
      </c>
      <c r="B41" s="115">
        <v>200</v>
      </c>
      <c r="C41" s="115" t="s">
        <v>285</v>
      </c>
      <c r="D41" s="119">
        <v>606200</v>
      </c>
      <c r="E41" s="119">
        <v>495719.5</v>
      </c>
      <c r="F41" s="120">
        <f t="shared" si="14"/>
        <v>110480.5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81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81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81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81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81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81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81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81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81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81"/>
    </row>
    <row r="54" spans="1:6" ht="57" customHeight="1">
      <c r="A54" s="159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139900</v>
      </c>
      <c r="E69" s="121">
        <f>SUM(E70+E78+E102)</f>
        <v>103611.45999999999</v>
      </c>
      <c r="F69" s="122">
        <f t="shared" si="30"/>
        <v>36288.540000000008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6">
        <f>SUM(D71)</f>
        <v>15400</v>
      </c>
      <c r="E70" s="165">
        <f>SUM(E71)</f>
        <v>11383</v>
      </c>
      <c r="F70" s="120">
        <f t="shared" ref="F70:F71" si="31">D70-E70</f>
        <v>4017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15400</v>
      </c>
      <c r="E71" s="165">
        <f t="shared" si="32"/>
        <v>11383</v>
      </c>
      <c r="F71" s="120">
        <f t="shared" si="31"/>
        <v>4017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15400</v>
      </c>
      <c r="E72" s="165">
        <f t="shared" si="32"/>
        <v>11383</v>
      </c>
      <c r="F72" s="120">
        <f t="shared" ref="F72" si="33">D72-E72</f>
        <v>4017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15400</v>
      </c>
      <c r="E73" s="119">
        <f t="shared" si="32"/>
        <v>11383</v>
      </c>
      <c r="F73" s="120">
        <f t="shared" ref="F73:F74" si="34">D73-E73</f>
        <v>4017</v>
      </c>
    </row>
    <row r="74" spans="1:6" ht="19.5" customHeight="1">
      <c r="A74" s="104" t="s">
        <v>90</v>
      </c>
      <c r="B74" s="123">
        <v>200</v>
      </c>
      <c r="C74" s="115" t="s">
        <v>493</v>
      </c>
      <c r="D74" s="124">
        <f>D75+D76</f>
        <v>15400</v>
      </c>
      <c r="E74" s="124">
        <f>E75+E76</f>
        <v>11383</v>
      </c>
      <c r="F74" s="120">
        <f t="shared" si="34"/>
        <v>4017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4">
        <v>6100</v>
      </c>
      <c r="E75" s="125">
        <v>4465</v>
      </c>
      <c r="F75" s="120">
        <f t="shared" ref="F75:F76" si="35">D75-E75</f>
        <v>1635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9300</v>
      </c>
      <c r="E76" s="119">
        <v>6918</v>
      </c>
      <c r="F76" s="120">
        <f t="shared" si="35"/>
        <v>2382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69300</v>
      </c>
      <c r="E77" s="119">
        <f>E79+E84+E89</f>
        <v>39840</v>
      </c>
      <c r="F77" s="181">
        <f t="shared" ref="F77" si="36">D77-E77</f>
        <v>29460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74900</v>
      </c>
      <c r="E78" s="119">
        <f>E79+E84+E94+E98</f>
        <v>46140</v>
      </c>
      <c r="F78" s="181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54900</v>
      </c>
      <c r="E84" s="119">
        <f>E85+E89</f>
        <v>26640</v>
      </c>
      <c r="F84" s="119">
        <f t="shared" si="40"/>
        <v>28260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40500</v>
      </c>
      <c r="E85" s="119">
        <f>SUM(E86)</f>
        <v>13440</v>
      </c>
      <c r="F85" s="119">
        <f t="shared" ref="F85:F86" si="42">D85-E85</f>
        <v>27060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40500</v>
      </c>
      <c r="E86" s="119">
        <f t="shared" si="41"/>
        <v>13440</v>
      </c>
      <c r="F86" s="119">
        <f t="shared" si="42"/>
        <v>27060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40500</v>
      </c>
      <c r="E87" s="119">
        <f>E88</f>
        <v>13440</v>
      </c>
      <c r="F87" s="120">
        <f t="shared" ref="F87:F88" si="43">D87-E87</f>
        <v>27060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40500</v>
      </c>
      <c r="E88" s="119">
        <v>13440</v>
      </c>
      <c r="F88" s="120">
        <f t="shared" si="43"/>
        <v>27060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13200</v>
      </c>
      <c r="F89" s="119">
        <f t="shared" ref="F89:F90" si="45">D89-E89</f>
        <v>1200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13200</v>
      </c>
      <c r="F90" s="119">
        <f t="shared" si="45"/>
        <v>1200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13200</v>
      </c>
      <c r="F91" s="120">
        <f t="shared" ref="F91:F93" si="46">D91-E91</f>
        <v>1200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13200</v>
      </c>
      <c r="F92" s="126">
        <f t="shared" si="46"/>
        <v>1200</v>
      </c>
    </row>
    <row r="93" spans="1:6" ht="42" customHeight="1">
      <c r="A93" s="90" t="s">
        <v>601</v>
      </c>
      <c r="B93" s="157">
        <v>200</v>
      </c>
      <c r="C93" s="157" t="s">
        <v>602</v>
      </c>
      <c r="D93" s="156">
        <v>32300</v>
      </c>
      <c r="E93" s="156">
        <v>32230</v>
      </c>
      <c r="F93" s="126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6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20000</v>
      </c>
      <c r="E98" s="119">
        <f t="shared" ref="E98:F98" si="50">E99</f>
        <v>19500</v>
      </c>
      <c r="F98" s="119">
        <f t="shared" si="50"/>
        <v>500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20000</v>
      </c>
      <c r="E99" s="119">
        <f t="shared" ref="E99:F99" si="51">E100</f>
        <v>19500</v>
      </c>
      <c r="F99" s="119">
        <f t="shared" si="51"/>
        <v>500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20000</v>
      </c>
      <c r="E100" s="119">
        <f t="shared" ref="E100:F100" si="52">E101</f>
        <v>19500</v>
      </c>
      <c r="F100" s="119">
        <f t="shared" si="52"/>
        <v>500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20000</v>
      </c>
      <c r="E101" s="119">
        <v>19500</v>
      </c>
      <c r="F101" s="126">
        <f>D101-E101</f>
        <v>500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6">
        <f>SUM(D103)</f>
        <v>49600</v>
      </c>
      <c r="E102" s="172">
        <f>SUM(E103)</f>
        <v>46088.46</v>
      </c>
      <c r="F102" s="120">
        <f t="shared" ref="F102:F103" si="53">D102-E102</f>
        <v>3511.5400000000009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49600</v>
      </c>
      <c r="E103" s="172">
        <f>SUM(E104+E108+E125)</f>
        <v>46088.46</v>
      </c>
      <c r="F103" s="120">
        <f t="shared" si="53"/>
        <v>3511.5400000000009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6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6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6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27600</v>
      </c>
      <c r="E108" s="119">
        <f t="shared" si="57"/>
        <v>24850</v>
      </c>
      <c r="F108" s="181">
        <f t="shared" ref="F108" si="58">D108-E108</f>
        <v>2750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27600</v>
      </c>
      <c r="E109" s="119">
        <f t="shared" si="57"/>
        <v>24850</v>
      </c>
      <c r="F109" s="181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27600</v>
      </c>
      <c r="E110" s="119">
        <f>E113</f>
        <v>24850</v>
      </c>
      <c r="F110" s="181">
        <f t="shared" ref="F110" si="59">D110-E110</f>
        <v>2750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27600</v>
      </c>
      <c r="E111" s="119">
        <f>SUM(E112)</f>
        <v>24850</v>
      </c>
      <c r="F111" s="181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27600</v>
      </c>
      <c r="E112" s="119">
        <f>SUM(E113)</f>
        <v>24850</v>
      </c>
      <c r="F112" s="120">
        <f t="shared" ref="F112:F113" si="60">D112-E112</f>
        <v>2750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27600</v>
      </c>
      <c r="E113" s="119">
        <v>24850</v>
      </c>
      <c r="F113" s="120">
        <f t="shared" si="60"/>
        <v>2750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81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81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81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81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81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81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81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81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81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81"/>
    </row>
    <row r="124" spans="1:6" ht="36.75" hidden="1" customHeight="1">
      <c r="A124" s="106" t="s">
        <v>67</v>
      </c>
      <c r="B124" s="127">
        <v>200</v>
      </c>
      <c r="C124" s="127" t="s">
        <v>215</v>
      </c>
      <c r="D124" s="128"/>
      <c r="E124" s="128"/>
      <c r="F124" s="181">
        <f>F126</f>
        <v>761.54000000000087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12000</v>
      </c>
      <c r="E125" s="119">
        <f>E126</f>
        <v>11238.46</v>
      </c>
      <c r="F125" s="181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12000</v>
      </c>
      <c r="E126" s="119">
        <f t="shared" si="66"/>
        <v>11238.46</v>
      </c>
      <c r="F126" s="120">
        <f t="shared" ref="F126:F127" si="67">D126-E126</f>
        <v>761.54000000000087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12000</v>
      </c>
      <c r="E127" s="119">
        <f t="shared" si="66"/>
        <v>11238.46</v>
      </c>
      <c r="F127" s="120">
        <f t="shared" si="67"/>
        <v>761.54000000000087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12000</v>
      </c>
      <c r="E128" s="119">
        <v>11238.46</v>
      </c>
      <c r="F128" s="120">
        <f t="shared" ref="F128" si="68">D128-E128</f>
        <v>761.54000000000087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192700</v>
      </c>
      <c r="E129" s="121">
        <f>E130</f>
        <v>146549.46</v>
      </c>
      <c r="F129" s="129">
        <f>D129-E129</f>
        <v>46150.540000000008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192700</v>
      </c>
      <c r="E130" s="119">
        <f t="shared" ref="D130:E133" si="69">E131</f>
        <v>146549.46</v>
      </c>
      <c r="F130" s="181">
        <f t="shared" ref="F130" si="70">D130-E130</f>
        <v>46150.540000000008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192700</v>
      </c>
      <c r="E131" s="119">
        <f>E133</f>
        <v>146549.46</v>
      </c>
      <c r="F131" s="181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192700</v>
      </c>
      <c r="E132" s="119">
        <f>SUM(E133)</f>
        <v>146549.46</v>
      </c>
      <c r="F132" s="120">
        <f t="shared" ref="F132:F133" si="71">D132-E132</f>
        <v>46150.540000000008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192700</v>
      </c>
      <c r="E133" s="119">
        <f t="shared" si="69"/>
        <v>146549.46</v>
      </c>
      <c r="F133" s="120">
        <f t="shared" si="71"/>
        <v>46150.540000000008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192700</v>
      </c>
      <c r="E134" s="119">
        <f>SUM(E135+E139)</f>
        <v>146549.46</v>
      </c>
      <c r="F134" s="119">
        <f t="shared" ref="F134:F135" si="72">D134-E134</f>
        <v>46150.540000000008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186100</v>
      </c>
      <c r="E135" s="119">
        <f>SUM(E136)</f>
        <v>146549.46</v>
      </c>
      <c r="F135" s="119">
        <f t="shared" si="72"/>
        <v>39550.540000000008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186100</v>
      </c>
      <c r="E136" s="119">
        <f>SUM(E137+E138)</f>
        <v>146549.46</v>
      </c>
      <c r="F136" s="120">
        <f t="shared" ref="F136:F137" si="73">D136-E136</f>
        <v>39550.540000000008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143500</v>
      </c>
      <c r="E137" s="119">
        <v>114083.37</v>
      </c>
      <c r="F137" s="120">
        <f t="shared" si="73"/>
        <v>29416.630000000005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42600</v>
      </c>
      <c r="E138" s="119">
        <v>32466.09</v>
      </c>
      <c r="F138" s="120">
        <f t="shared" ref="F138" si="74">D138-E138</f>
        <v>10133.91</v>
      </c>
    </row>
    <row r="139" spans="1:6" ht="35.25" customHeight="1">
      <c r="A139" s="90" t="s">
        <v>87</v>
      </c>
      <c r="B139" s="163">
        <v>200</v>
      </c>
      <c r="C139" s="163" t="s">
        <v>360</v>
      </c>
      <c r="D139" s="162">
        <f t="shared" ref="D139:E142" si="75">D140</f>
        <v>6600</v>
      </c>
      <c r="E139" s="162">
        <f t="shared" si="75"/>
        <v>0</v>
      </c>
      <c r="F139" s="126">
        <f>D139-E139</f>
        <v>6600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6600</v>
      </c>
      <c r="E140" s="119">
        <f t="shared" si="75"/>
        <v>0</v>
      </c>
      <c r="F140" s="160">
        <f>D140-E140</f>
        <v>6600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6600</v>
      </c>
      <c r="E141" s="119">
        <f t="shared" si="75"/>
        <v>0</v>
      </c>
      <c r="F141" s="160">
        <f>D141-E141</f>
        <v>6600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6600</v>
      </c>
      <c r="E142" s="119">
        <f t="shared" si="75"/>
        <v>0</v>
      </c>
      <c r="F142" s="160">
        <f>D142-E142</f>
        <v>6600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6600</v>
      </c>
      <c r="E143" s="119">
        <v>0</v>
      </c>
      <c r="F143" s="160">
        <f>D143-E143</f>
        <v>6600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81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81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55700</v>
      </c>
      <c r="E147" s="121">
        <f>E148</f>
        <v>54610</v>
      </c>
      <c r="F147" s="122">
        <f t="shared" si="77"/>
        <v>1090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55700</v>
      </c>
      <c r="E148" s="119">
        <f>E149</f>
        <v>54610</v>
      </c>
      <c r="F148" s="120">
        <f t="shared" ref="F148:F149" si="78">D148-E148</f>
        <v>1090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55700</v>
      </c>
      <c r="E149" s="119">
        <f>E151+E155+E172</f>
        <v>54610</v>
      </c>
      <c r="F149" s="120">
        <f t="shared" si="78"/>
        <v>1090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53700</v>
      </c>
      <c r="E150" s="119">
        <f t="shared" si="79"/>
        <v>53610</v>
      </c>
      <c r="F150" s="120">
        <f t="shared" ref="F150:F151" si="80">D150-E150</f>
        <v>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53700</v>
      </c>
      <c r="E151" s="119">
        <f t="shared" si="81"/>
        <v>53610</v>
      </c>
      <c r="F151" s="120">
        <f t="shared" si="80"/>
        <v>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53700</v>
      </c>
      <c r="E152" s="119">
        <f t="shared" si="81"/>
        <v>53610</v>
      </c>
      <c r="F152" s="120">
        <f t="shared" ref="F152:F153" si="82">D152-E152</f>
        <v>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53700</v>
      </c>
      <c r="E153" s="119">
        <f t="shared" si="81"/>
        <v>53610</v>
      </c>
      <c r="F153" s="120">
        <f t="shared" si="82"/>
        <v>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53700</v>
      </c>
      <c r="E154" s="119">
        <v>53610</v>
      </c>
      <c r="F154" s="120">
        <f t="shared" ref="F154" si="83">D154-E154</f>
        <v>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1000</v>
      </c>
      <c r="E155" s="119">
        <f t="shared" si="84"/>
        <v>0</v>
      </c>
      <c r="F155" s="120">
        <f t="shared" ref="F155" si="85">D155-E155</f>
        <v>1000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1000</v>
      </c>
      <c r="E156" s="119">
        <f t="shared" si="84"/>
        <v>0</v>
      </c>
      <c r="F156" s="120">
        <f t="shared" ref="F156" si="86">D156-E156</f>
        <v>1000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1000</v>
      </c>
      <c r="E157" s="119">
        <f t="shared" si="84"/>
        <v>0</v>
      </c>
      <c r="F157" s="130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1000</v>
      </c>
      <c r="E158" s="119">
        <f t="shared" si="84"/>
        <v>0</v>
      </c>
      <c r="F158" s="120">
        <f t="shared" ref="F158:F159" si="87">D158-E158</f>
        <v>1000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1000</v>
      </c>
      <c r="E159" s="119">
        <v>0</v>
      </c>
      <c r="F159" s="120">
        <f t="shared" si="87"/>
        <v>1000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81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81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81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81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81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81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81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81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81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81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106537.94999999995</v>
      </c>
    </row>
    <row r="171" spans="1:6" ht="34.5" customHeight="1">
      <c r="A171" s="90" t="s">
        <v>604</v>
      </c>
      <c r="B171" s="157">
        <v>200</v>
      </c>
      <c r="C171" s="157" t="s">
        <v>613</v>
      </c>
      <c r="D171" s="156">
        <v>1000</v>
      </c>
      <c r="E171" s="156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1000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1000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1000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1000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1" t="s">
        <v>376</v>
      </c>
      <c r="D176" s="121">
        <f t="shared" ref="D176:E176" si="95">D177</f>
        <v>773500</v>
      </c>
      <c r="E176" s="121">
        <f t="shared" si="95"/>
        <v>666962.05000000005</v>
      </c>
      <c r="F176" s="121">
        <f>D176-E176</f>
        <v>106537.94999999995</v>
      </c>
    </row>
    <row r="177" spans="1:6" ht="23.25" customHeight="1">
      <c r="A177" s="90" t="s">
        <v>95</v>
      </c>
      <c r="B177" s="115">
        <v>200</v>
      </c>
      <c r="C177" s="131" t="s">
        <v>377</v>
      </c>
      <c r="D177" s="119">
        <f>SUM(D179+D198)</f>
        <v>773500</v>
      </c>
      <c r="E177" s="119">
        <f>SUM(E179+E198)</f>
        <v>666962.05000000005</v>
      </c>
      <c r="F177" s="120">
        <f t="shared" ref="F177:F178" si="96">D177-E177</f>
        <v>106537.94999999995</v>
      </c>
    </row>
    <row r="178" spans="1:6" ht="49.5" customHeight="1">
      <c r="A178" s="90" t="s">
        <v>148</v>
      </c>
      <c r="B178" s="115">
        <v>200</v>
      </c>
      <c r="C178" s="131" t="s">
        <v>378</v>
      </c>
      <c r="D178" s="119">
        <f>D179+D198</f>
        <v>773500</v>
      </c>
      <c r="E178" s="119">
        <f>E179+E198</f>
        <v>666962.05000000005</v>
      </c>
      <c r="F178" s="120">
        <f t="shared" si="96"/>
        <v>106537.94999999995</v>
      </c>
    </row>
    <row r="179" spans="1:6" ht="51" customHeight="1">
      <c r="A179" s="90" t="s">
        <v>149</v>
      </c>
      <c r="B179" s="115">
        <v>200</v>
      </c>
      <c r="C179" s="131" t="s">
        <v>379</v>
      </c>
      <c r="D179" s="119">
        <f>D180+D187+D184</f>
        <v>744400</v>
      </c>
      <c r="E179" s="119">
        <f>E180+E187+E184</f>
        <v>637956.89</v>
      </c>
      <c r="F179" s="120">
        <f t="shared" ref="F179:F180" si="97">D179-E179</f>
        <v>106443.10999999999</v>
      </c>
    </row>
    <row r="180" spans="1:6" ht="153.75" customHeight="1">
      <c r="A180" s="90" t="s">
        <v>242</v>
      </c>
      <c r="B180" s="115">
        <v>200</v>
      </c>
      <c r="C180" s="131" t="s">
        <v>380</v>
      </c>
      <c r="D180" s="119">
        <f t="shared" ref="D180:E182" si="98">D181</f>
        <v>484500</v>
      </c>
      <c r="E180" s="119">
        <f t="shared" si="98"/>
        <v>378065</v>
      </c>
      <c r="F180" s="120">
        <f t="shared" si="97"/>
        <v>106435</v>
      </c>
    </row>
    <row r="181" spans="1:6" ht="52.5" customHeight="1">
      <c r="A181" s="90" t="s">
        <v>319</v>
      </c>
      <c r="B181" s="115">
        <v>200</v>
      </c>
      <c r="C181" s="131" t="s">
        <v>381</v>
      </c>
      <c r="D181" s="119">
        <f t="shared" si="98"/>
        <v>484500</v>
      </c>
      <c r="E181" s="119">
        <f t="shared" si="98"/>
        <v>378065</v>
      </c>
      <c r="F181" s="120">
        <f t="shared" ref="F181:F182" si="99">D181-E181</f>
        <v>106435</v>
      </c>
    </row>
    <row r="182" spans="1:6" ht="53.25" customHeight="1">
      <c r="A182" s="90" t="s">
        <v>298</v>
      </c>
      <c r="B182" s="115">
        <v>200</v>
      </c>
      <c r="C182" s="131" t="s">
        <v>382</v>
      </c>
      <c r="D182" s="119">
        <f t="shared" si="98"/>
        <v>484500</v>
      </c>
      <c r="E182" s="119">
        <f t="shared" si="98"/>
        <v>378065</v>
      </c>
      <c r="F182" s="120">
        <f t="shared" si="99"/>
        <v>106435</v>
      </c>
    </row>
    <row r="183" spans="1:6" ht="30.75" customHeight="1">
      <c r="A183" s="90" t="s">
        <v>618</v>
      </c>
      <c r="B183" s="115">
        <v>200</v>
      </c>
      <c r="C183" s="131" t="s">
        <v>383</v>
      </c>
      <c r="D183" s="119">
        <v>484500</v>
      </c>
      <c r="E183" s="119">
        <v>378065</v>
      </c>
      <c r="F183" s="120">
        <f t="shared" ref="F183:F186" si="100">D183-E183</f>
        <v>106435</v>
      </c>
    </row>
    <row r="184" spans="1:6" ht="180.75" hidden="1" customHeight="1">
      <c r="A184" s="90" t="s">
        <v>605</v>
      </c>
      <c r="B184" s="115">
        <v>200</v>
      </c>
      <c r="C184" s="131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1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1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1" t="s">
        <v>384</v>
      </c>
      <c r="D187" s="119">
        <f t="shared" ref="D187:E189" si="101">D188</f>
        <v>259900</v>
      </c>
      <c r="E187" s="119">
        <f t="shared" si="101"/>
        <v>259891.89</v>
      </c>
      <c r="F187" s="120">
        <f t="shared" ref="F187" si="102">D187-E187</f>
        <v>8.1099999999860302</v>
      </c>
    </row>
    <row r="188" spans="1:6" ht="48" customHeight="1">
      <c r="A188" s="90" t="s">
        <v>319</v>
      </c>
      <c r="B188" s="115">
        <v>200</v>
      </c>
      <c r="C188" s="131" t="s">
        <v>385</v>
      </c>
      <c r="D188" s="119">
        <f t="shared" si="101"/>
        <v>259900</v>
      </c>
      <c r="E188" s="119">
        <f t="shared" si="101"/>
        <v>259891.89</v>
      </c>
      <c r="F188" s="120">
        <f t="shared" ref="F188:F189" si="103">D188-E188</f>
        <v>8.1099999999860302</v>
      </c>
    </row>
    <row r="189" spans="1:6" ht="60" customHeight="1">
      <c r="A189" s="90" t="s">
        <v>298</v>
      </c>
      <c r="B189" s="115">
        <v>200</v>
      </c>
      <c r="C189" s="131" t="s">
        <v>386</v>
      </c>
      <c r="D189" s="119">
        <f t="shared" si="101"/>
        <v>259900</v>
      </c>
      <c r="E189" s="119">
        <f t="shared" si="101"/>
        <v>259891.89</v>
      </c>
      <c r="F189" s="120">
        <f t="shared" si="103"/>
        <v>8.1099999999860302</v>
      </c>
    </row>
    <row r="190" spans="1:6" ht="27.75" customHeight="1">
      <c r="A190" s="90" t="s">
        <v>615</v>
      </c>
      <c r="B190" s="115">
        <v>200</v>
      </c>
      <c r="C190" s="131" t="s">
        <v>387</v>
      </c>
      <c r="D190" s="119">
        <v>259900</v>
      </c>
      <c r="E190" s="119">
        <v>259891.89</v>
      </c>
      <c r="F190" s="181">
        <f t="shared" ref="F190" si="104">D190-E190</f>
        <v>8.1099999999860302</v>
      </c>
    </row>
    <row r="191" spans="1:6" ht="13.5" hidden="1" customHeight="1">
      <c r="A191" s="90" t="s">
        <v>230</v>
      </c>
      <c r="B191" s="115">
        <v>200</v>
      </c>
      <c r="C191" s="131" t="s">
        <v>262</v>
      </c>
      <c r="D191" s="119"/>
      <c r="E191" s="119"/>
      <c r="F191" s="181"/>
    </row>
    <row r="192" spans="1:6" ht="19.5" hidden="1" customHeight="1">
      <c r="A192" s="109" t="s">
        <v>127</v>
      </c>
      <c r="B192" s="115">
        <v>200</v>
      </c>
      <c r="C192" s="131" t="s">
        <v>263</v>
      </c>
      <c r="D192" s="119"/>
      <c r="E192" s="119"/>
      <c r="F192" s="181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1" t="s">
        <v>264</v>
      </c>
      <c r="D193" s="119"/>
      <c r="E193" s="119"/>
      <c r="F193" s="181"/>
    </row>
    <row r="194" spans="1:6" ht="29.25" hidden="1" customHeight="1">
      <c r="A194" s="90" t="s">
        <v>120</v>
      </c>
      <c r="B194" s="115">
        <v>200</v>
      </c>
      <c r="C194" s="131" t="s">
        <v>265</v>
      </c>
      <c r="D194" s="119"/>
      <c r="E194" s="119"/>
      <c r="F194" s="181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1" t="s">
        <v>266</v>
      </c>
      <c r="D195" s="119"/>
      <c r="E195" s="119"/>
      <c r="F195" s="181"/>
    </row>
    <row r="196" spans="1:6" ht="13.5" hidden="1" customHeight="1">
      <c r="A196" s="90" t="s">
        <v>63</v>
      </c>
      <c r="B196" s="115">
        <v>200</v>
      </c>
      <c r="C196" s="131" t="s">
        <v>267</v>
      </c>
      <c r="D196" s="119"/>
      <c r="E196" s="119"/>
      <c r="F196" s="181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1" t="s">
        <v>268</v>
      </c>
      <c r="D197" s="119"/>
      <c r="E197" s="119"/>
      <c r="F197" s="181"/>
    </row>
    <row r="198" spans="1:6" ht="56.25" customHeight="1">
      <c r="A198" s="90" t="s">
        <v>270</v>
      </c>
      <c r="B198" s="115">
        <v>200</v>
      </c>
      <c r="C198" s="131" t="s">
        <v>388</v>
      </c>
      <c r="D198" s="119">
        <f t="shared" ref="D198:E201" si="108">SUM(D199)</f>
        <v>29100</v>
      </c>
      <c r="E198" s="119">
        <f t="shared" si="108"/>
        <v>29005.16</v>
      </c>
      <c r="F198" s="120">
        <f t="shared" ref="F198:F199" si="109">D198-E198</f>
        <v>94.840000000000146</v>
      </c>
    </row>
    <row r="199" spans="1:6" ht="118.5" customHeight="1">
      <c r="A199" s="90" t="s">
        <v>269</v>
      </c>
      <c r="B199" s="115">
        <v>200</v>
      </c>
      <c r="C199" s="131" t="s">
        <v>389</v>
      </c>
      <c r="D199" s="119">
        <f t="shared" si="108"/>
        <v>29100</v>
      </c>
      <c r="E199" s="119">
        <f t="shared" si="108"/>
        <v>29005.16</v>
      </c>
      <c r="F199" s="120">
        <f t="shared" si="109"/>
        <v>94.840000000000146</v>
      </c>
    </row>
    <row r="200" spans="1:6" ht="49.5" customHeight="1">
      <c r="A200" s="90" t="s">
        <v>319</v>
      </c>
      <c r="B200" s="115">
        <v>200</v>
      </c>
      <c r="C200" s="131" t="s">
        <v>390</v>
      </c>
      <c r="D200" s="119">
        <f t="shared" si="108"/>
        <v>29100</v>
      </c>
      <c r="E200" s="119">
        <f t="shared" si="108"/>
        <v>29005.16</v>
      </c>
      <c r="F200" s="120">
        <f t="shared" ref="F200:F201" si="110">D200-E200</f>
        <v>94.840000000000146</v>
      </c>
    </row>
    <row r="201" spans="1:6" ht="48" customHeight="1">
      <c r="A201" s="90" t="s">
        <v>298</v>
      </c>
      <c r="B201" s="115">
        <v>200</v>
      </c>
      <c r="C201" s="131" t="s">
        <v>391</v>
      </c>
      <c r="D201" s="119">
        <f t="shared" si="108"/>
        <v>29100</v>
      </c>
      <c r="E201" s="119">
        <f t="shared" si="108"/>
        <v>29005.16</v>
      </c>
      <c r="F201" s="120">
        <f t="shared" si="110"/>
        <v>94.840000000000146</v>
      </c>
    </row>
    <row r="202" spans="1:6" ht="21" customHeight="1">
      <c r="A202" s="90" t="s">
        <v>615</v>
      </c>
      <c r="B202" s="115">
        <v>200</v>
      </c>
      <c r="C202" s="131" t="s">
        <v>392</v>
      </c>
      <c r="D202" s="119">
        <v>29100</v>
      </c>
      <c r="E202" s="119">
        <v>29005.16</v>
      </c>
      <c r="F202" s="120">
        <f t="shared" ref="F202:F203" si="111">D202-E202</f>
        <v>94.840000000000146</v>
      </c>
    </row>
    <row r="203" spans="1:6" ht="19.5" customHeight="1">
      <c r="A203" s="89" t="s">
        <v>77</v>
      </c>
      <c r="B203" s="115">
        <v>200</v>
      </c>
      <c r="C203" s="132" t="s">
        <v>393</v>
      </c>
      <c r="D203" s="121">
        <f>D204+D230+D215</f>
        <v>13468100</v>
      </c>
      <c r="E203" s="121">
        <f>E204+E230+E215</f>
        <v>1878117.4500000002</v>
      </c>
      <c r="F203" s="122">
        <f t="shared" si="111"/>
        <v>11589982.550000001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14200</v>
      </c>
      <c r="E204" s="119">
        <f>SUM(E205)</f>
        <v>10408.14</v>
      </c>
      <c r="F204" s="120">
        <f t="shared" ref="F204:F205" si="112">D204-E204</f>
        <v>3791.8600000000006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14200</v>
      </c>
      <c r="E205" s="119">
        <f>SUM(E206)</f>
        <v>10408.14</v>
      </c>
      <c r="F205" s="120">
        <f t="shared" si="112"/>
        <v>3791.8600000000006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14200</v>
      </c>
      <c r="E206" s="119">
        <f t="shared" ref="D206:E207" si="113">E207</f>
        <v>10408.14</v>
      </c>
      <c r="F206" s="120">
        <f t="shared" ref="F206:F207" si="114">D206-E206</f>
        <v>3791.8600000000006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13200</v>
      </c>
      <c r="E207" s="119">
        <f t="shared" si="113"/>
        <v>10408.14</v>
      </c>
      <c r="F207" s="120">
        <f t="shared" si="114"/>
        <v>2791.8600000000006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13200</v>
      </c>
      <c r="E208" s="119">
        <f>SUM(E209)</f>
        <v>10408.14</v>
      </c>
      <c r="F208" s="120">
        <f t="shared" ref="F208:F209" si="115">D208-E208</f>
        <v>2791.8600000000006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13200</v>
      </c>
      <c r="E209" s="119">
        <f>SUM(E210)</f>
        <v>10408.14</v>
      </c>
      <c r="F209" s="120">
        <f t="shared" si="115"/>
        <v>2791.8600000000006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13200</v>
      </c>
      <c r="E210" s="119">
        <v>10408.14</v>
      </c>
      <c r="F210" s="119">
        <f t="shared" ref="F210" si="116">D210-E210</f>
        <v>2791.8600000000006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1000</v>
      </c>
      <c r="E212" s="119">
        <f t="shared" si="117"/>
        <v>0</v>
      </c>
      <c r="F212" s="120">
        <f t="shared" ref="F212:F213" si="118">D212-E212</f>
        <v>1000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1000</v>
      </c>
      <c r="E213" s="119">
        <f t="shared" si="117"/>
        <v>0</v>
      </c>
      <c r="F213" s="120">
        <f t="shared" si="118"/>
        <v>1000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1000</v>
      </c>
      <c r="E214" s="119">
        <v>0</v>
      </c>
      <c r="F214" s="120">
        <f>D214-E214</f>
        <v>1000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12411000</v>
      </c>
      <c r="E215" s="119">
        <f t="shared" si="119"/>
        <v>1007615.73</v>
      </c>
      <c r="F215" s="120">
        <f>D215-E215</f>
        <v>11403384.27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12411000</v>
      </c>
      <c r="E216" s="119">
        <f>E217</f>
        <v>1007615.73</v>
      </c>
      <c r="F216" s="120">
        <f t="shared" ref="F216:F225" si="120">D216-E216</f>
        <v>11403384.27</v>
      </c>
    </row>
    <row r="217" spans="1:6" ht="68.25" customHeight="1">
      <c r="A217" s="90" t="s">
        <v>200</v>
      </c>
      <c r="B217" s="163">
        <v>200</v>
      </c>
      <c r="C217" s="163" t="s">
        <v>527</v>
      </c>
      <c r="D217" s="162">
        <f>D222+D218+D226</f>
        <v>12411000</v>
      </c>
      <c r="E217" s="162">
        <f>E222+E218+E226</f>
        <v>1007615.73</v>
      </c>
      <c r="F217" s="120">
        <f>D217-E217</f>
        <v>11403384.27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85115.73</v>
      </c>
      <c r="F222" s="120">
        <f t="shared" si="120"/>
        <v>25884.270000000004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85115.73</v>
      </c>
      <c r="F223" s="120">
        <f t="shared" si="120"/>
        <v>25884.270000000004</v>
      </c>
    </row>
    <row r="224" spans="1:6" ht="48" customHeight="1">
      <c r="A224" s="90" t="s">
        <v>298</v>
      </c>
      <c r="B224" s="115">
        <v>200</v>
      </c>
      <c r="C224" s="161" t="s">
        <v>624</v>
      </c>
      <c r="D224" s="119">
        <f t="shared" si="119"/>
        <v>111000</v>
      </c>
      <c r="E224" s="119">
        <f t="shared" si="119"/>
        <v>85115.73</v>
      </c>
      <c r="F224" s="120">
        <f t="shared" si="120"/>
        <v>25884.270000000004</v>
      </c>
    </row>
    <row r="225" spans="1:6" ht="22.5" customHeight="1">
      <c r="A225" s="90" t="s">
        <v>615</v>
      </c>
      <c r="B225" s="115">
        <v>200</v>
      </c>
      <c r="C225" s="161" t="s">
        <v>625</v>
      </c>
      <c r="D225" s="119">
        <v>111000</v>
      </c>
      <c r="E225" s="119">
        <v>85115.73</v>
      </c>
      <c r="F225" s="120">
        <f t="shared" si="120"/>
        <v>25884.270000000004</v>
      </c>
    </row>
    <row r="226" spans="1:6" ht="147" customHeight="1">
      <c r="A226" s="90" t="s">
        <v>626</v>
      </c>
      <c r="B226" s="161">
        <v>200</v>
      </c>
      <c r="C226" s="161" t="s">
        <v>627</v>
      </c>
      <c r="D226" s="160">
        <f t="shared" si="119"/>
        <v>12300000</v>
      </c>
      <c r="E226" s="160">
        <f t="shared" si="119"/>
        <v>922500</v>
      </c>
      <c r="F226" s="120">
        <f t="shared" ref="F226:F229" si="122">D226-E226</f>
        <v>11377500</v>
      </c>
    </row>
    <row r="227" spans="1:6" ht="57" customHeight="1">
      <c r="A227" s="90" t="s">
        <v>319</v>
      </c>
      <c r="B227" s="161">
        <v>200</v>
      </c>
      <c r="C227" s="161" t="s">
        <v>628</v>
      </c>
      <c r="D227" s="160">
        <f t="shared" si="119"/>
        <v>12300000</v>
      </c>
      <c r="E227" s="160">
        <f t="shared" si="119"/>
        <v>922500</v>
      </c>
      <c r="F227" s="120">
        <f t="shared" si="122"/>
        <v>11377500</v>
      </c>
    </row>
    <row r="228" spans="1:6" ht="48" customHeight="1">
      <c r="A228" s="90" t="s">
        <v>298</v>
      </c>
      <c r="B228" s="161">
        <v>200</v>
      </c>
      <c r="C228" s="161" t="s">
        <v>629</v>
      </c>
      <c r="D228" s="160">
        <f t="shared" si="119"/>
        <v>12300000</v>
      </c>
      <c r="E228" s="160">
        <f t="shared" si="119"/>
        <v>922500</v>
      </c>
      <c r="F228" s="120">
        <f t="shared" si="122"/>
        <v>11377500</v>
      </c>
    </row>
    <row r="229" spans="1:6" ht="22.5" customHeight="1">
      <c r="A229" s="90" t="s">
        <v>615</v>
      </c>
      <c r="B229" s="161">
        <v>200</v>
      </c>
      <c r="C229" s="161" t="s">
        <v>630</v>
      </c>
      <c r="D229" s="160">
        <v>12300000</v>
      </c>
      <c r="E229" s="160">
        <v>922500</v>
      </c>
      <c r="F229" s="120">
        <f t="shared" si="122"/>
        <v>11377500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1042900</v>
      </c>
      <c r="E230" s="119">
        <f>E231+E245</f>
        <v>860093.58000000007</v>
      </c>
      <c r="F230" s="120">
        <f t="shared" ref="F230:F231" si="123">D230-E230</f>
        <v>182806.41999999993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1032900</v>
      </c>
      <c r="E231" s="119">
        <f>SUM(E232)</f>
        <v>860093.58000000007</v>
      </c>
      <c r="F231" s="120">
        <f t="shared" si="123"/>
        <v>172806.41999999993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1032900</v>
      </c>
      <c r="E232" s="119">
        <f>E233+E237+E241</f>
        <v>860093.58000000007</v>
      </c>
      <c r="F232" s="120">
        <f t="shared" ref="F232:F233" si="124">D232-E232</f>
        <v>172806.41999999993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331027.56</v>
      </c>
      <c r="F233" s="120">
        <f t="shared" si="124"/>
        <v>79372.44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331027.56</v>
      </c>
      <c r="F234" s="120">
        <f t="shared" ref="F234:F235" si="126">D234-E234</f>
        <v>79372.44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>E236</f>
        <v>331027.56</v>
      </c>
      <c r="F235" s="120">
        <f t="shared" si="126"/>
        <v>79372.44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331027.56</v>
      </c>
      <c r="F236" s="120">
        <f t="shared" ref="F236:F237" si="127">D236-E236</f>
        <v>79372.44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86000</v>
      </c>
      <c r="E237" s="119">
        <f t="shared" si="128"/>
        <v>68669</v>
      </c>
      <c r="F237" s="120">
        <f t="shared" si="127"/>
        <v>17331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86000</v>
      </c>
      <c r="E238" s="119">
        <f t="shared" si="128"/>
        <v>68669</v>
      </c>
      <c r="F238" s="120">
        <f t="shared" ref="F238:F239" si="129">D238-E238</f>
        <v>17331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86000</v>
      </c>
      <c r="E239" s="119">
        <f t="shared" si="128"/>
        <v>68669</v>
      </c>
      <c r="F239" s="120">
        <f t="shared" si="129"/>
        <v>17331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86000</v>
      </c>
      <c r="E240" s="119">
        <v>68669</v>
      </c>
      <c r="F240" s="120">
        <f t="shared" ref="F240:F241" si="130">D240-E240</f>
        <v>17331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536500</v>
      </c>
      <c r="E241" s="119">
        <f t="shared" ref="D241:E243" si="131">E242</f>
        <v>460397.02</v>
      </c>
      <c r="F241" s="120">
        <f t="shared" si="130"/>
        <v>76102.979999999981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536500</v>
      </c>
      <c r="E242" s="119">
        <f t="shared" si="131"/>
        <v>460397.02</v>
      </c>
      <c r="F242" s="120">
        <f t="shared" ref="F242:F243" si="132">D242-E242</f>
        <v>76102.979999999981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536500</v>
      </c>
      <c r="E243" s="119">
        <f t="shared" si="131"/>
        <v>460397.02</v>
      </c>
      <c r="F243" s="120">
        <f t="shared" si="132"/>
        <v>76102.979999999981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536500</v>
      </c>
      <c r="E244" s="119">
        <v>460397.02</v>
      </c>
      <c r="F244" s="120">
        <f t="shared" ref="F244:F256" si="133">D244-E244</f>
        <v>76102.979999999981</v>
      </c>
    </row>
    <row r="245" spans="1:6" ht="170.25" customHeight="1">
      <c r="A245" s="90" t="s">
        <v>631</v>
      </c>
      <c r="B245" s="163">
        <v>200</v>
      </c>
      <c r="C245" s="163" t="s">
        <v>632</v>
      </c>
      <c r="D245" s="162">
        <f t="shared" ref="D245:F246" si="134">D246</f>
        <v>10000</v>
      </c>
      <c r="E245" s="162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3">
        <v>200</v>
      </c>
      <c r="C246" s="163" t="s">
        <v>633</v>
      </c>
      <c r="D246" s="162">
        <f t="shared" si="134"/>
        <v>10000</v>
      </c>
      <c r="E246" s="162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3">
        <v>200</v>
      </c>
      <c r="C247" s="163" t="s">
        <v>634</v>
      </c>
      <c r="D247" s="162">
        <f>D248</f>
        <v>10000</v>
      </c>
      <c r="E247" s="162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3">
        <v>200</v>
      </c>
      <c r="C248" s="163" t="s">
        <v>635</v>
      </c>
      <c r="D248" s="162">
        <v>10000</v>
      </c>
      <c r="E248" s="162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3" t="s">
        <v>516</v>
      </c>
      <c r="D249" s="119">
        <f t="shared" ref="D249:E255" si="135">D250</f>
        <v>17100</v>
      </c>
      <c r="E249" s="119">
        <f t="shared" si="135"/>
        <v>17016</v>
      </c>
      <c r="F249" s="120">
        <f t="shared" si="133"/>
        <v>84</v>
      </c>
    </row>
    <row r="250" spans="1:6" ht="34.5" customHeight="1">
      <c r="A250" s="108" t="s">
        <v>571</v>
      </c>
      <c r="B250" s="115">
        <v>200</v>
      </c>
      <c r="C250" s="133" t="s">
        <v>517</v>
      </c>
      <c r="D250" s="119">
        <f t="shared" si="135"/>
        <v>17100</v>
      </c>
      <c r="E250" s="119">
        <f t="shared" si="135"/>
        <v>17016</v>
      </c>
      <c r="F250" s="120">
        <f t="shared" si="133"/>
        <v>84</v>
      </c>
    </row>
    <row r="251" spans="1:6" ht="54" customHeight="1">
      <c r="A251" s="108" t="s">
        <v>575</v>
      </c>
      <c r="B251" s="115">
        <v>200</v>
      </c>
      <c r="C251" s="133" t="s">
        <v>518</v>
      </c>
      <c r="D251" s="119">
        <f t="shared" si="135"/>
        <v>17100</v>
      </c>
      <c r="E251" s="119">
        <f t="shared" si="135"/>
        <v>17016</v>
      </c>
      <c r="F251" s="120">
        <f t="shared" si="133"/>
        <v>84</v>
      </c>
    </row>
    <row r="252" spans="1:6" ht="108" customHeight="1">
      <c r="A252" s="90" t="s">
        <v>520</v>
      </c>
      <c r="B252" s="115">
        <v>200</v>
      </c>
      <c r="C252" s="133" t="s">
        <v>519</v>
      </c>
      <c r="D252" s="119">
        <f t="shared" si="135"/>
        <v>17100</v>
      </c>
      <c r="E252" s="119">
        <f t="shared" si="135"/>
        <v>17016</v>
      </c>
      <c r="F252" s="120">
        <f t="shared" si="133"/>
        <v>84</v>
      </c>
    </row>
    <row r="253" spans="1:6" ht="162" customHeight="1">
      <c r="A253" s="90" t="s">
        <v>610</v>
      </c>
      <c r="B253" s="115">
        <v>200</v>
      </c>
      <c r="C253" s="133" t="s">
        <v>512</v>
      </c>
      <c r="D253" s="119">
        <f t="shared" si="135"/>
        <v>17100</v>
      </c>
      <c r="E253" s="119">
        <f t="shared" si="135"/>
        <v>17016</v>
      </c>
      <c r="F253" s="120">
        <f t="shared" si="133"/>
        <v>84</v>
      </c>
    </row>
    <row r="254" spans="1:6" ht="58.5" customHeight="1">
      <c r="A254" s="90" t="s">
        <v>319</v>
      </c>
      <c r="B254" s="115">
        <v>200</v>
      </c>
      <c r="C254" s="133" t="s">
        <v>513</v>
      </c>
      <c r="D254" s="119">
        <f t="shared" si="135"/>
        <v>17100</v>
      </c>
      <c r="E254" s="119">
        <f t="shared" si="135"/>
        <v>17016</v>
      </c>
      <c r="F254" s="120">
        <f t="shared" si="133"/>
        <v>84</v>
      </c>
    </row>
    <row r="255" spans="1:6" ht="46.5" customHeight="1">
      <c r="A255" s="90" t="s">
        <v>298</v>
      </c>
      <c r="B255" s="115">
        <v>200</v>
      </c>
      <c r="C255" s="133" t="s">
        <v>514</v>
      </c>
      <c r="D255" s="119">
        <f t="shared" si="135"/>
        <v>17100</v>
      </c>
      <c r="E255" s="119">
        <f t="shared" si="135"/>
        <v>17016</v>
      </c>
      <c r="F255" s="120">
        <f t="shared" si="133"/>
        <v>84</v>
      </c>
    </row>
    <row r="256" spans="1:6" ht="27" customHeight="1">
      <c r="A256" s="90" t="s">
        <v>615</v>
      </c>
      <c r="B256" s="115">
        <v>200</v>
      </c>
      <c r="C256" s="133" t="s">
        <v>515</v>
      </c>
      <c r="D256" s="119">
        <v>17100</v>
      </c>
      <c r="E256" s="119">
        <v>17016</v>
      </c>
      <c r="F256" s="120">
        <f t="shared" si="133"/>
        <v>84</v>
      </c>
    </row>
    <row r="257" spans="1:6" ht="18" customHeight="1">
      <c r="A257" s="89" t="s">
        <v>79</v>
      </c>
      <c r="B257" s="115">
        <v>200</v>
      </c>
      <c r="C257" s="131" t="s">
        <v>422</v>
      </c>
      <c r="D257" s="121">
        <f>D258</f>
        <v>2540400</v>
      </c>
      <c r="E257" s="121">
        <f>E258</f>
        <v>2270379.48</v>
      </c>
      <c r="F257" s="122">
        <f t="shared" ref="F257" si="136">D257-E257</f>
        <v>270020.52</v>
      </c>
    </row>
    <row r="258" spans="1:6" ht="16.5" customHeight="1">
      <c r="A258" s="90" t="s">
        <v>80</v>
      </c>
      <c r="B258" s="115">
        <v>200</v>
      </c>
      <c r="C258" s="131" t="s">
        <v>425</v>
      </c>
      <c r="D258" s="119">
        <f>D260</f>
        <v>2540400</v>
      </c>
      <c r="E258" s="119">
        <f>E260</f>
        <v>2270379.48</v>
      </c>
      <c r="F258" s="181">
        <f t="shared" ref="F258" si="137">D258-E258</f>
        <v>270020.52</v>
      </c>
    </row>
    <row r="259" spans="1:6" ht="21" hidden="1" customHeight="1">
      <c r="A259" s="90" t="s">
        <v>153</v>
      </c>
      <c r="B259" s="115">
        <v>200</v>
      </c>
      <c r="C259" s="131" t="s">
        <v>154</v>
      </c>
      <c r="D259" s="119" t="e">
        <f>#REF!+D261</f>
        <v>#REF!</v>
      </c>
      <c r="E259" s="119" t="e">
        <f>#REF!+E261</f>
        <v>#REF!</v>
      </c>
      <c r="F259" s="181"/>
    </row>
    <row r="260" spans="1:6" ht="35.25" customHeight="1">
      <c r="A260" s="94" t="s">
        <v>424</v>
      </c>
      <c r="B260" s="115">
        <v>200</v>
      </c>
      <c r="C260" s="131" t="s">
        <v>423</v>
      </c>
      <c r="D260" s="119">
        <f>D261</f>
        <v>2540400</v>
      </c>
      <c r="E260" s="119">
        <f>E261</f>
        <v>2270379.48</v>
      </c>
      <c r="F260" s="126">
        <f t="shared" ref="F260" si="138">D260-E260</f>
        <v>270020.52</v>
      </c>
    </row>
    <row r="261" spans="1:6" ht="34.5" customHeight="1">
      <c r="A261" s="90" t="s">
        <v>156</v>
      </c>
      <c r="B261" s="115">
        <v>200</v>
      </c>
      <c r="C261" s="131" t="s">
        <v>427</v>
      </c>
      <c r="D261" s="119">
        <f>D262+D270+D266</f>
        <v>2540400</v>
      </c>
      <c r="E261" s="119">
        <f>E262+E270+E267</f>
        <v>2270379.48</v>
      </c>
      <c r="F261" s="126">
        <f t="shared" ref="F261" si="139">D261-E261</f>
        <v>270020.52</v>
      </c>
    </row>
    <row r="262" spans="1:6" ht="118.5" customHeight="1">
      <c r="A262" s="94" t="s">
        <v>611</v>
      </c>
      <c r="B262" s="115">
        <v>200</v>
      </c>
      <c r="C262" s="131" t="s">
        <v>428</v>
      </c>
      <c r="D262" s="119">
        <f t="shared" ref="D262:E264" si="140">SUM(D263)</f>
        <v>1792400</v>
      </c>
      <c r="E262" s="119">
        <f t="shared" si="140"/>
        <v>1649700.06</v>
      </c>
      <c r="F262" s="126">
        <f>D262-E262</f>
        <v>142699.93999999994</v>
      </c>
    </row>
    <row r="263" spans="1:6" ht="54.75" customHeight="1">
      <c r="A263" s="100" t="s">
        <v>426</v>
      </c>
      <c r="B263" s="115">
        <v>200</v>
      </c>
      <c r="C263" s="131" t="s">
        <v>429</v>
      </c>
      <c r="D263" s="119">
        <f t="shared" si="140"/>
        <v>1792400</v>
      </c>
      <c r="E263" s="119">
        <f t="shared" si="140"/>
        <v>1649700.06</v>
      </c>
      <c r="F263" s="120">
        <f t="shared" ref="F263:F264" si="141">D263-E263</f>
        <v>142699.93999999994</v>
      </c>
    </row>
    <row r="264" spans="1:6" ht="27" customHeight="1">
      <c r="A264" s="100" t="s">
        <v>103</v>
      </c>
      <c r="B264" s="115">
        <v>200</v>
      </c>
      <c r="C264" s="131" t="s">
        <v>430</v>
      </c>
      <c r="D264" s="119">
        <f t="shared" si="140"/>
        <v>1792400</v>
      </c>
      <c r="E264" s="119">
        <f t="shared" si="140"/>
        <v>1649700.06</v>
      </c>
      <c r="F264" s="120">
        <f t="shared" si="141"/>
        <v>142699.93999999994</v>
      </c>
    </row>
    <row r="265" spans="1:6" ht="99" customHeight="1">
      <c r="A265" s="90" t="s">
        <v>155</v>
      </c>
      <c r="B265" s="115">
        <v>200</v>
      </c>
      <c r="C265" s="131" t="s">
        <v>463</v>
      </c>
      <c r="D265" s="119">
        <v>1792400</v>
      </c>
      <c r="E265" s="119">
        <v>1649700.06</v>
      </c>
      <c r="F265" s="120">
        <f t="shared" ref="F265:F274" si="142">D265-E265</f>
        <v>142699.93999999994</v>
      </c>
    </row>
    <row r="266" spans="1:6" ht="99.75" customHeight="1">
      <c r="A266" s="171" t="s">
        <v>659</v>
      </c>
      <c r="B266" s="169">
        <v>200</v>
      </c>
      <c r="C266" s="131" t="s">
        <v>656</v>
      </c>
      <c r="D266" s="168">
        <f t="shared" ref="D266:F268" si="143">D267</f>
        <v>180000</v>
      </c>
      <c r="E266" s="168">
        <f t="shared" si="143"/>
        <v>180000</v>
      </c>
      <c r="F266" s="120">
        <f t="shared" si="143"/>
        <v>0</v>
      </c>
    </row>
    <row r="267" spans="1:6" ht="50.25" customHeight="1">
      <c r="A267" s="100" t="s">
        <v>426</v>
      </c>
      <c r="B267" s="169">
        <v>200</v>
      </c>
      <c r="C267" s="131" t="s">
        <v>657</v>
      </c>
      <c r="D267" s="168">
        <f t="shared" si="143"/>
        <v>180000</v>
      </c>
      <c r="E267" s="168">
        <f t="shared" si="143"/>
        <v>180000</v>
      </c>
      <c r="F267" s="120">
        <f t="shared" si="143"/>
        <v>0</v>
      </c>
    </row>
    <row r="268" spans="1:6" ht="30" customHeight="1">
      <c r="A268" s="100" t="s">
        <v>103</v>
      </c>
      <c r="B268" s="169">
        <v>200</v>
      </c>
      <c r="C268" s="131" t="s">
        <v>658</v>
      </c>
      <c r="D268" s="168">
        <f t="shared" si="143"/>
        <v>180000</v>
      </c>
      <c r="E268" s="168">
        <f t="shared" si="143"/>
        <v>180000</v>
      </c>
      <c r="F268" s="120">
        <f t="shared" si="143"/>
        <v>0</v>
      </c>
    </row>
    <row r="269" spans="1:6" ht="33.75" customHeight="1">
      <c r="A269" s="100" t="s">
        <v>660</v>
      </c>
      <c r="B269" s="169">
        <v>200</v>
      </c>
      <c r="C269" s="131" t="s">
        <v>661</v>
      </c>
      <c r="D269" s="168">
        <v>180000</v>
      </c>
      <c r="E269" s="168">
        <v>180000</v>
      </c>
      <c r="F269" s="120">
        <f>D269-E269</f>
        <v>0</v>
      </c>
    </row>
    <row r="270" spans="1:6" s="57" customFormat="1" ht="112.5" customHeight="1">
      <c r="A270" s="170" t="s">
        <v>576</v>
      </c>
      <c r="B270" s="115">
        <v>200</v>
      </c>
      <c r="C270" s="133" t="s">
        <v>543</v>
      </c>
      <c r="D270" s="119">
        <f>D272</f>
        <v>568000</v>
      </c>
      <c r="E270" s="119">
        <f>E272</f>
        <v>440679.42</v>
      </c>
      <c r="F270" s="120">
        <f>D270-E270</f>
        <v>127320.58000000002</v>
      </c>
    </row>
    <row r="271" spans="1:6" s="57" customFormat="1" ht="53.25" customHeight="1">
      <c r="A271" s="100" t="s">
        <v>426</v>
      </c>
      <c r="B271" s="115">
        <v>200</v>
      </c>
      <c r="C271" s="133" t="s">
        <v>544</v>
      </c>
      <c r="D271" s="119">
        <f>D272</f>
        <v>568000</v>
      </c>
      <c r="E271" s="119">
        <f>E272</f>
        <v>440679.42</v>
      </c>
      <c r="F271" s="120">
        <f>D271-E271</f>
        <v>127320.58000000002</v>
      </c>
    </row>
    <row r="272" spans="1:6" s="57" customFormat="1" ht="15.75" customHeight="1">
      <c r="A272" s="100" t="s">
        <v>103</v>
      </c>
      <c r="B272" s="115">
        <v>200</v>
      </c>
      <c r="C272" s="133" t="s">
        <v>545</v>
      </c>
      <c r="D272" s="119">
        <f>D273</f>
        <v>568000</v>
      </c>
      <c r="E272" s="119">
        <f>E273</f>
        <v>440679.42</v>
      </c>
      <c r="F272" s="120">
        <f t="shared" ref="F272:F273" si="144">D272-E272</f>
        <v>127320.58000000002</v>
      </c>
    </row>
    <row r="273" spans="1:6" s="57" customFormat="1" ht="90" customHeight="1">
      <c r="A273" s="90" t="s">
        <v>546</v>
      </c>
      <c r="B273" s="115">
        <v>200</v>
      </c>
      <c r="C273" s="133" t="s">
        <v>547</v>
      </c>
      <c r="D273" s="119">
        <v>568000</v>
      </c>
      <c r="E273" s="119">
        <v>440679.42</v>
      </c>
      <c r="F273" s="120">
        <f t="shared" si="144"/>
        <v>127320.58000000002</v>
      </c>
    </row>
    <row r="274" spans="1:6" ht="15" customHeight="1">
      <c r="A274" s="89" t="s">
        <v>96</v>
      </c>
      <c r="B274" s="115">
        <v>200</v>
      </c>
      <c r="C274" s="115" t="s">
        <v>431</v>
      </c>
      <c r="D274" s="121">
        <f>D275</f>
        <v>90000</v>
      </c>
      <c r="E274" s="121">
        <f>E275</f>
        <v>82500</v>
      </c>
      <c r="F274" s="122">
        <f t="shared" si="142"/>
        <v>7500</v>
      </c>
    </row>
    <row r="275" spans="1:6" ht="15" customHeight="1">
      <c r="A275" s="90" t="s">
        <v>224</v>
      </c>
      <c r="B275" s="115">
        <v>200</v>
      </c>
      <c r="C275" s="115" t="s">
        <v>432</v>
      </c>
      <c r="D275" s="119">
        <f t="shared" ref="D275:E278" si="145">D276</f>
        <v>90000</v>
      </c>
      <c r="E275" s="119">
        <f t="shared" si="145"/>
        <v>82500</v>
      </c>
      <c r="F275" s="120">
        <f t="shared" ref="F275:F276" si="146">D275-E275</f>
        <v>7500</v>
      </c>
    </row>
    <row r="276" spans="1:6" ht="55.5" customHeight="1">
      <c r="A276" s="90" t="s">
        <v>129</v>
      </c>
      <c r="B276" s="115">
        <v>200</v>
      </c>
      <c r="C276" s="115" t="s">
        <v>433</v>
      </c>
      <c r="D276" s="119">
        <f t="shared" si="145"/>
        <v>90000</v>
      </c>
      <c r="E276" s="119">
        <f t="shared" si="145"/>
        <v>82500</v>
      </c>
      <c r="F276" s="120">
        <f t="shared" si="146"/>
        <v>7500</v>
      </c>
    </row>
    <row r="277" spans="1:6" ht="122.25" customHeight="1">
      <c r="A277" s="90" t="s">
        <v>157</v>
      </c>
      <c r="B277" s="115">
        <v>200</v>
      </c>
      <c r="C277" s="115" t="s">
        <v>434</v>
      </c>
      <c r="D277" s="119">
        <f t="shared" si="145"/>
        <v>90000</v>
      </c>
      <c r="E277" s="119">
        <f t="shared" si="145"/>
        <v>82500</v>
      </c>
      <c r="F277" s="120">
        <f t="shared" ref="F277:F278" si="147">D277-E277</f>
        <v>7500</v>
      </c>
    </row>
    <row r="278" spans="1:6" ht="204.75" customHeight="1">
      <c r="A278" s="90" t="s">
        <v>225</v>
      </c>
      <c r="B278" s="115">
        <v>200</v>
      </c>
      <c r="C278" s="115" t="s">
        <v>435</v>
      </c>
      <c r="D278" s="119">
        <f t="shared" si="145"/>
        <v>90000</v>
      </c>
      <c r="E278" s="119">
        <f t="shared" si="145"/>
        <v>82500</v>
      </c>
      <c r="F278" s="120">
        <f t="shared" si="147"/>
        <v>7500</v>
      </c>
    </row>
    <row r="279" spans="1:6" ht="20.25" customHeight="1">
      <c r="A279" s="90" t="s">
        <v>97</v>
      </c>
      <c r="B279" s="115">
        <v>200</v>
      </c>
      <c r="C279" s="115" t="s">
        <v>436</v>
      </c>
      <c r="D279" s="119">
        <f>SUM(D280)</f>
        <v>90000</v>
      </c>
      <c r="E279" s="119">
        <f>SUM(E280)</f>
        <v>82500</v>
      </c>
      <c r="F279" s="120">
        <f t="shared" ref="F279:F280" si="148">D279-E279</f>
        <v>7500</v>
      </c>
    </row>
    <row r="280" spans="1:6" ht="39.75" customHeight="1">
      <c r="A280" s="100" t="s">
        <v>437</v>
      </c>
      <c r="B280" s="115">
        <v>200</v>
      </c>
      <c r="C280" s="115" t="s">
        <v>438</v>
      </c>
      <c r="D280" s="119">
        <f>SUM(D281)</f>
        <v>90000</v>
      </c>
      <c r="E280" s="119">
        <f>SUM(E281)</f>
        <v>82500</v>
      </c>
      <c r="F280" s="120">
        <f t="shared" si="148"/>
        <v>7500</v>
      </c>
    </row>
    <row r="281" spans="1:6" ht="30.75" customHeight="1">
      <c r="A281" s="90" t="s">
        <v>226</v>
      </c>
      <c r="B281" s="115">
        <v>200</v>
      </c>
      <c r="C281" s="115" t="s">
        <v>439</v>
      </c>
      <c r="D281" s="119">
        <v>90000</v>
      </c>
      <c r="E281" s="119">
        <v>82500</v>
      </c>
      <c r="F281" s="120">
        <f t="shared" ref="F281" si="149">D281-E281</f>
        <v>7500</v>
      </c>
    </row>
    <row r="282" spans="1:6" ht="21.75" customHeight="1">
      <c r="A282" s="89" t="s">
        <v>81</v>
      </c>
      <c r="B282" s="115">
        <v>200</v>
      </c>
      <c r="C282" s="115" t="s">
        <v>440</v>
      </c>
      <c r="D282" s="121">
        <f t="shared" ref="D282:E288" si="150">D283</f>
        <v>10000</v>
      </c>
      <c r="E282" s="121">
        <f t="shared" si="150"/>
        <v>0</v>
      </c>
      <c r="F282" s="122">
        <f t="shared" ref="F282:F285" si="151">D282-E282</f>
        <v>10000</v>
      </c>
    </row>
    <row r="283" spans="1:6" ht="27" customHeight="1">
      <c r="A283" s="104" t="s">
        <v>82</v>
      </c>
      <c r="B283" s="115">
        <v>200</v>
      </c>
      <c r="C283" s="115" t="s">
        <v>441</v>
      </c>
      <c r="D283" s="119">
        <f>D285+D290</f>
        <v>10000</v>
      </c>
      <c r="E283" s="119">
        <f>E285+E290</f>
        <v>0</v>
      </c>
      <c r="F283" s="120">
        <f t="shared" si="151"/>
        <v>10000</v>
      </c>
    </row>
    <row r="284" spans="1:6" ht="49.5" customHeight="1">
      <c r="A284" s="104" t="s">
        <v>158</v>
      </c>
      <c r="B284" s="115">
        <v>200</v>
      </c>
      <c r="C284" s="115" t="s">
        <v>448</v>
      </c>
      <c r="D284" s="119">
        <v>10000</v>
      </c>
      <c r="E284" s="119">
        <f>E285</f>
        <v>0</v>
      </c>
      <c r="F284" s="120">
        <f t="shared" si="151"/>
        <v>10000</v>
      </c>
    </row>
    <row r="285" spans="1:6" ht="64.5" customHeight="1">
      <c r="A285" s="90" t="s">
        <v>159</v>
      </c>
      <c r="B285" s="115">
        <v>200</v>
      </c>
      <c r="C285" s="115" t="s">
        <v>442</v>
      </c>
      <c r="D285" s="119">
        <f t="shared" si="150"/>
        <v>4000</v>
      </c>
      <c r="E285" s="119">
        <f t="shared" si="150"/>
        <v>0</v>
      </c>
      <c r="F285" s="120">
        <f t="shared" si="151"/>
        <v>4000</v>
      </c>
    </row>
    <row r="286" spans="1:6" ht="145.5" customHeight="1">
      <c r="A286" s="90" t="s">
        <v>160</v>
      </c>
      <c r="B286" s="115">
        <v>200</v>
      </c>
      <c r="C286" s="115" t="s">
        <v>443</v>
      </c>
      <c r="D286" s="119">
        <f>SUM(D287)</f>
        <v>4000</v>
      </c>
      <c r="E286" s="119">
        <f>SUM(E287)</f>
        <v>0</v>
      </c>
      <c r="F286" s="120">
        <f t="shared" ref="F286:F287" si="152">D286-E286</f>
        <v>4000</v>
      </c>
    </row>
    <row r="287" spans="1:6" ht="49.5" customHeight="1">
      <c r="A287" s="90" t="s">
        <v>319</v>
      </c>
      <c r="B287" s="115">
        <v>200</v>
      </c>
      <c r="C287" s="115" t="s">
        <v>444</v>
      </c>
      <c r="D287" s="119">
        <f t="shared" si="150"/>
        <v>4000</v>
      </c>
      <c r="E287" s="119">
        <f t="shared" si="150"/>
        <v>0</v>
      </c>
      <c r="F287" s="120">
        <f t="shared" si="152"/>
        <v>4000</v>
      </c>
    </row>
    <row r="288" spans="1:6" ht="57.75" customHeight="1">
      <c r="A288" s="90" t="s">
        <v>612</v>
      </c>
      <c r="B288" s="115">
        <v>200</v>
      </c>
      <c r="C288" s="115" t="s">
        <v>445</v>
      </c>
      <c r="D288" s="119">
        <f>D289</f>
        <v>4000</v>
      </c>
      <c r="E288" s="119">
        <f t="shared" si="150"/>
        <v>0</v>
      </c>
      <c r="F288" s="120">
        <f t="shared" ref="F288:F289" si="153">D288-E288</f>
        <v>4000</v>
      </c>
    </row>
    <row r="289" spans="1:6" ht="23.25" customHeight="1">
      <c r="A289" s="90" t="s">
        <v>617</v>
      </c>
      <c r="B289" s="115">
        <v>200</v>
      </c>
      <c r="C289" s="115" t="s">
        <v>446</v>
      </c>
      <c r="D289" s="119">
        <v>4000</v>
      </c>
      <c r="E289" s="119"/>
      <c r="F289" s="120">
        <f t="shared" si="153"/>
        <v>4000</v>
      </c>
    </row>
    <row r="290" spans="1:6" ht="41.25" customHeight="1">
      <c r="A290" s="90" t="s">
        <v>485</v>
      </c>
      <c r="B290" s="115">
        <v>200</v>
      </c>
      <c r="C290" s="115" t="s">
        <v>447</v>
      </c>
      <c r="D290" s="119">
        <f>SUM(D291)</f>
        <v>6000</v>
      </c>
      <c r="E290" s="119">
        <f t="shared" ref="E290:E293" si="154">E291</f>
        <v>0</v>
      </c>
      <c r="F290" s="120">
        <f t="shared" ref="F290:F291" si="155">D290-E290</f>
        <v>6000</v>
      </c>
    </row>
    <row r="291" spans="1:6" ht="135" customHeight="1">
      <c r="A291" s="90" t="s">
        <v>623</v>
      </c>
      <c r="B291" s="115">
        <v>200</v>
      </c>
      <c r="C291" s="161" t="s">
        <v>619</v>
      </c>
      <c r="D291" s="119">
        <f>SUM(D292)</f>
        <v>6000</v>
      </c>
      <c r="E291" s="119">
        <f t="shared" si="154"/>
        <v>0</v>
      </c>
      <c r="F291" s="120">
        <f t="shared" si="155"/>
        <v>6000</v>
      </c>
    </row>
    <row r="292" spans="1:6" ht="51.75" customHeight="1">
      <c r="A292" s="90" t="s">
        <v>319</v>
      </c>
      <c r="B292" s="115">
        <v>200</v>
      </c>
      <c r="C292" s="161" t="s">
        <v>620</v>
      </c>
      <c r="D292" s="119">
        <f>SUM(D293)</f>
        <v>6000</v>
      </c>
      <c r="E292" s="119">
        <f t="shared" si="154"/>
        <v>0</v>
      </c>
      <c r="F292" s="120">
        <f t="shared" ref="F292:F301" si="156">D292-E292</f>
        <v>6000</v>
      </c>
    </row>
    <row r="293" spans="1:6" ht="53.25" customHeight="1">
      <c r="A293" s="90" t="s">
        <v>298</v>
      </c>
      <c r="B293" s="115">
        <v>200</v>
      </c>
      <c r="C293" s="161" t="s">
        <v>621</v>
      </c>
      <c r="D293" s="119">
        <f>SUM(D294)</f>
        <v>6000</v>
      </c>
      <c r="E293" s="119">
        <f t="shared" si="154"/>
        <v>0</v>
      </c>
      <c r="F293" s="120">
        <f t="shared" si="156"/>
        <v>6000</v>
      </c>
    </row>
    <row r="294" spans="1:6" ht="25.5" customHeight="1">
      <c r="A294" s="90" t="s">
        <v>617</v>
      </c>
      <c r="B294" s="115">
        <v>200</v>
      </c>
      <c r="C294" s="161" t="s">
        <v>622</v>
      </c>
      <c r="D294" s="119">
        <v>6000</v>
      </c>
      <c r="E294" s="119">
        <v>0</v>
      </c>
      <c r="F294" s="120">
        <f t="shared" si="156"/>
        <v>6000</v>
      </c>
    </row>
    <row r="295" spans="1:6" ht="42" customHeight="1">
      <c r="A295" s="90" t="s">
        <v>465</v>
      </c>
      <c r="B295" s="115">
        <v>200</v>
      </c>
      <c r="C295" s="115" t="s">
        <v>466</v>
      </c>
      <c r="D295" s="121">
        <f t="shared" ref="D295:E298" si="157">D296</f>
        <v>1000</v>
      </c>
      <c r="E295" s="121">
        <f t="shared" si="157"/>
        <v>741.96</v>
      </c>
      <c r="F295" s="122">
        <f t="shared" si="156"/>
        <v>258.03999999999996</v>
      </c>
    </row>
    <row r="296" spans="1:6" ht="33" customHeight="1">
      <c r="A296" s="112" t="s">
        <v>467</v>
      </c>
      <c r="B296" s="115">
        <v>200</v>
      </c>
      <c r="C296" s="115" t="s">
        <v>468</v>
      </c>
      <c r="D296" s="119">
        <f t="shared" si="157"/>
        <v>1000</v>
      </c>
      <c r="E296" s="119">
        <f t="shared" si="157"/>
        <v>741.96</v>
      </c>
      <c r="F296" s="120">
        <f t="shared" si="156"/>
        <v>258.03999999999996</v>
      </c>
    </row>
    <row r="297" spans="1:6" ht="48.75" customHeight="1">
      <c r="A297" s="90" t="s">
        <v>286</v>
      </c>
      <c r="B297" s="115">
        <v>200</v>
      </c>
      <c r="C297" s="115" t="s">
        <v>535</v>
      </c>
      <c r="D297" s="119">
        <f t="shared" si="157"/>
        <v>1000</v>
      </c>
      <c r="E297" s="119">
        <f t="shared" si="157"/>
        <v>741.96</v>
      </c>
      <c r="F297" s="120">
        <f t="shared" si="156"/>
        <v>258.03999999999996</v>
      </c>
    </row>
    <row r="298" spans="1:6" ht="47.25" customHeight="1">
      <c r="A298" s="90" t="s">
        <v>471</v>
      </c>
      <c r="B298" s="115">
        <v>200</v>
      </c>
      <c r="C298" s="115" t="s">
        <v>536</v>
      </c>
      <c r="D298" s="119">
        <f t="shared" si="157"/>
        <v>1000</v>
      </c>
      <c r="E298" s="119">
        <f t="shared" si="157"/>
        <v>741.96</v>
      </c>
      <c r="F298" s="120">
        <f t="shared" si="156"/>
        <v>258.03999999999996</v>
      </c>
    </row>
    <row r="299" spans="1:6" ht="107.25" customHeight="1">
      <c r="A299" s="90" t="s">
        <v>486</v>
      </c>
      <c r="B299" s="115">
        <v>200</v>
      </c>
      <c r="C299" s="115" t="s">
        <v>537</v>
      </c>
      <c r="D299" s="119">
        <f>D301</f>
        <v>1000</v>
      </c>
      <c r="E299" s="119">
        <f>E301</f>
        <v>741.96</v>
      </c>
      <c r="F299" s="120">
        <f t="shared" si="156"/>
        <v>258.03999999999996</v>
      </c>
    </row>
    <row r="300" spans="1:6" ht="31.5" customHeight="1">
      <c r="A300" s="90" t="s">
        <v>539</v>
      </c>
      <c r="B300" s="115">
        <v>200</v>
      </c>
      <c r="C300" s="115" t="s">
        <v>540</v>
      </c>
      <c r="D300" s="119">
        <f>D301</f>
        <v>1000</v>
      </c>
      <c r="E300" s="119">
        <f>E301</f>
        <v>741.96</v>
      </c>
      <c r="F300" s="120">
        <f t="shared" si="156"/>
        <v>258.03999999999996</v>
      </c>
    </row>
    <row r="301" spans="1:6" ht="27.75" customHeight="1">
      <c r="A301" s="90" t="s">
        <v>473</v>
      </c>
      <c r="B301" s="115">
        <v>200</v>
      </c>
      <c r="C301" s="133" t="s">
        <v>538</v>
      </c>
      <c r="D301" s="119">
        <v>1000</v>
      </c>
      <c r="E301" s="119">
        <v>741.96</v>
      </c>
      <c r="F301" s="120">
        <f t="shared" si="156"/>
        <v>258.03999999999996</v>
      </c>
    </row>
    <row r="302" spans="1:6" ht="46.5" customHeight="1">
      <c r="A302" s="113" t="s">
        <v>13</v>
      </c>
      <c r="B302" s="134">
        <v>450</v>
      </c>
      <c r="C302" s="135" t="s">
        <v>12</v>
      </c>
      <c r="D302" s="136">
        <v>-54200</v>
      </c>
      <c r="E302" s="137">
        <v>-337432.92</v>
      </c>
      <c r="F302" s="135" t="s">
        <v>21</v>
      </c>
    </row>
  </sheetData>
  <mergeCells count="39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52:F53"/>
    <mergeCell ref="F42:F43"/>
    <mergeCell ref="F44:F45"/>
    <mergeCell ref="F46:F47"/>
    <mergeCell ref="F48:F49"/>
    <mergeCell ref="F114:F115"/>
    <mergeCell ref="F116:F117"/>
    <mergeCell ref="F118:F119"/>
    <mergeCell ref="F120:F121"/>
    <mergeCell ref="F108:F109"/>
    <mergeCell ref="F110:F111"/>
    <mergeCell ref="F144:F145"/>
    <mergeCell ref="F122:F123"/>
    <mergeCell ref="F124:F125"/>
    <mergeCell ref="F130:F131"/>
    <mergeCell ref="F160:F161"/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6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topLeftCell="A3" zoomScaleNormal="10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4" t="s">
        <v>86</v>
      </c>
      <c r="B1" s="184"/>
      <c r="C1" s="184"/>
      <c r="D1" s="184"/>
      <c r="E1" s="184"/>
      <c r="F1" s="184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38"/>
      <c r="B3" s="139" t="s">
        <v>7</v>
      </c>
      <c r="C3" s="140" t="s">
        <v>28</v>
      </c>
      <c r="D3" s="141" t="s">
        <v>24</v>
      </c>
      <c r="E3" s="140"/>
      <c r="F3" s="139" t="s">
        <v>15</v>
      </c>
    </row>
    <row r="4" spans="1:6" ht="12">
      <c r="A4" s="142" t="s">
        <v>4</v>
      </c>
      <c r="B4" s="143" t="s">
        <v>8</v>
      </c>
      <c r="C4" s="142" t="s">
        <v>6</v>
      </c>
      <c r="D4" s="144" t="s">
        <v>23</v>
      </c>
      <c r="E4" s="144" t="s">
        <v>16</v>
      </c>
      <c r="F4" s="144" t="s">
        <v>2</v>
      </c>
    </row>
    <row r="5" spans="1:6" ht="12">
      <c r="A5" s="145"/>
      <c r="B5" s="143" t="s">
        <v>9</v>
      </c>
      <c r="C5" s="150" t="s">
        <v>25</v>
      </c>
      <c r="D5" s="144" t="s">
        <v>2</v>
      </c>
      <c r="E5" s="142"/>
      <c r="F5" s="143"/>
    </row>
    <row r="6" spans="1:6" ht="10.5" customHeight="1">
      <c r="A6" s="142"/>
      <c r="B6" s="143"/>
      <c r="C6" s="142" t="s">
        <v>26</v>
      </c>
      <c r="D6" s="144"/>
      <c r="E6" s="144"/>
      <c r="F6" s="144"/>
    </row>
    <row r="7" spans="1:6" ht="10.5" customHeight="1">
      <c r="A7" s="142"/>
      <c r="B7" s="143"/>
      <c r="C7" s="150" t="s">
        <v>27</v>
      </c>
      <c r="D7" s="144"/>
      <c r="E7" s="144"/>
      <c r="F7" s="14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1" t="s">
        <v>639</v>
      </c>
      <c r="B9" s="40" t="s">
        <v>10</v>
      </c>
      <c r="C9" s="74" t="s">
        <v>21</v>
      </c>
      <c r="D9" s="75">
        <f>D12+D18</f>
        <v>54200</v>
      </c>
      <c r="E9" s="75">
        <f>E17</f>
        <v>337432.91999999993</v>
      </c>
      <c r="F9" s="76">
        <f>D9-E9</f>
        <v>-283232.91999999993</v>
      </c>
    </row>
    <row r="10" spans="1:6" ht="63" customHeight="1">
      <c r="A10" s="152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1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1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3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3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3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3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1" t="s">
        <v>478</v>
      </c>
      <c r="B17" s="42" t="s">
        <v>470</v>
      </c>
      <c r="C17" s="82" t="s">
        <v>585</v>
      </c>
      <c r="D17" s="81">
        <f>D18</f>
        <v>1046200</v>
      </c>
      <c r="E17" s="81">
        <f>E18</f>
        <v>337432.91999999993</v>
      </c>
      <c r="F17" s="56"/>
    </row>
    <row r="18" spans="1:6" ht="46.5" customHeight="1">
      <c r="A18" s="151" t="s">
        <v>641</v>
      </c>
      <c r="B18" s="42">
        <v>700</v>
      </c>
      <c r="C18" s="82" t="s">
        <v>597</v>
      </c>
      <c r="D18" s="80">
        <f>D19+D23</f>
        <v>1046200</v>
      </c>
      <c r="E18" s="80">
        <f>E19+E23</f>
        <v>337432.91999999993</v>
      </c>
      <c r="F18" s="77" t="s">
        <v>12</v>
      </c>
    </row>
    <row r="19" spans="1:6" ht="33" customHeight="1">
      <c r="A19" s="151" t="s">
        <v>48</v>
      </c>
      <c r="B19" s="42">
        <v>710</v>
      </c>
      <c r="C19" s="82" t="s">
        <v>596</v>
      </c>
      <c r="D19" s="83">
        <f t="shared" ref="D19:E21" si="0">D20</f>
        <v>-21844500</v>
      </c>
      <c r="E19" s="80">
        <f>E20</f>
        <v>-9103449.7699999996</v>
      </c>
      <c r="F19" s="77" t="s">
        <v>12</v>
      </c>
    </row>
    <row r="20" spans="1:6" ht="33" customHeight="1">
      <c r="A20" s="151" t="s">
        <v>49</v>
      </c>
      <c r="B20" s="42">
        <v>710</v>
      </c>
      <c r="C20" s="82" t="s">
        <v>595</v>
      </c>
      <c r="D20" s="83">
        <f t="shared" si="0"/>
        <v>-21844500</v>
      </c>
      <c r="E20" s="80">
        <f t="shared" si="0"/>
        <v>-9103449.7699999996</v>
      </c>
      <c r="F20" s="77" t="s">
        <v>12</v>
      </c>
    </row>
    <row r="21" spans="1:6" ht="30.75" customHeight="1">
      <c r="A21" s="151" t="s">
        <v>185</v>
      </c>
      <c r="B21" s="42">
        <v>710</v>
      </c>
      <c r="C21" s="82" t="s">
        <v>594</v>
      </c>
      <c r="D21" s="83">
        <f t="shared" si="0"/>
        <v>-21844500</v>
      </c>
      <c r="E21" s="80">
        <f t="shared" si="0"/>
        <v>-9103449.7699999996</v>
      </c>
      <c r="F21" s="77" t="s">
        <v>12</v>
      </c>
    </row>
    <row r="22" spans="1:6" ht="43.5" customHeight="1">
      <c r="A22" s="151" t="s">
        <v>457</v>
      </c>
      <c r="B22" s="42">
        <v>710</v>
      </c>
      <c r="C22" s="82" t="s">
        <v>593</v>
      </c>
      <c r="D22" s="83">
        <v>-21844500</v>
      </c>
      <c r="E22" s="84">
        <v>-9103449.7699999996</v>
      </c>
      <c r="F22" s="77" t="s">
        <v>12</v>
      </c>
    </row>
    <row r="23" spans="1:6" ht="33.75" customHeight="1">
      <c r="A23" s="151" t="s">
        <v>50</v>
      </c>
      <c r="B23" s="42">
        <v>720</v>
      </c>
      <c r="C23" s="82" t="s">
        <v>592</v>
      </c>
      <c r="D23" s="83">
        <f t="shared" ref="D23:E25" si="1">D24</f>
        <v>22890700</v>
      </c>
      <c r="E23" s="80">
        <f t="shared" si="1"/>
        <v>9440882.6899999995</v>
      </c>
      <c r="F23" s="77" t="s">
        <v>12</v>
      </c>
    </row>
    <row r="24" spans="1:6" ht="36.75" customHeight="1">
      <c r="A24" s="151" t="s">
        <v>51</v>
      </c>
      <c r="B24" s="42">
        <v>720</v>
      </c>
      <c r="C24" s="82" t="s">
        <v>591</v>
      </c>
      <c r="D24" s="83">
        <f t="shared" si="1"/>
        <v>22890700</v>
      </c>
      <c r="E24" s="80">
        <f t="shared" si="1"/>
        <v>9440882.6899999995</v>
      </c>
      <c r="F24" s="77" t="s">
        <v>12</v>
      </c>
    </row>
    <row r="25" spans="1:6" ht="44.25" customHeight="1">
      <c r="A25" s="151" t="s">
        <v>186</v>
      </c>
      <c r="B25" s="42">
        <v>720</v>
      </c>
      <c r="C25" s="82" t="s">
        <v>590</v>
      </c>
      <c r="D25" s="83">
        <f t="shared" si="1"/>
        <v>22890700</v>
      </c>
      <c r="E25" s="80">
        <f t="shared" si="1"/>
        <v>9440882.6899999995</v>
      </c>
      <c r="F25" s="77" t="s">
        <v>12</v>
      </c>
    </row>
    <row r="26" spans="1:6" ht="59.25" customHeight="1" thickBot="1">
      <c r="A26" s="151" t="s">
        <v>458</v>
      </c>
      <c r="B26" s="43">
        <v>720</v>
      </c>
      <c r="C26" s="85" t="s">
        <v>589</v>
      </c>
      <c r="D26" s="86">
        <v>22890700</v>
      </c>
      <c r="E26" s="87">
        <v>9440882.6899999995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4" t="s">
        <v>260</v>
      </c>
      <c r="B29" s="155"/>
      <c r="C29" s="146"/>
      <c r="D29" s="22"/>
      <c r="E29" s="22"/>
      <c r="F29" s="22"/>
    </row>
    <row r="30" spans="1:6" ht="9" customHeight="1">
      <c r="A30" s="147" t="s">
        <v>189</v>
      </c>
      <c r="B30" s="155"/>
      <c r="C30" s="146"/>
      <c r="D30" s="22"/>
      <c r="E30" s="22"/>
      <c r="F30" s="22"/>
    </row>
    <row r="31" spans="1:6" ht="11.25" customHeight="1">
      <c r="A31" s="154" t="s">
        <v>261</v>
      </c>
      <c r="B31" s="155"/>
      <c r="C31" s="146"/>
      <c r="D31" s="22"/>
      <c r="E31" s="22"/>
      <c r="F31" s="22"/>
    </row>
    <row r="32" spans="1:6" ht="10.5" customHeight="1">
      <c r="A32" s="147" t="s">
        <v>195</v>
      </c>
      <c r="B32" s="155"/>
      <c r="C32" s="146"/>
      <c r="D32" s="22"/>
      <c r="E32" s="22"/>
      <c r="F32" s="22"/>
    </row>
    <row r="33" spans="1:6" ht="11.25" customHeight="1">
      <c r="A33" s="147" t="s">
        <v>462</v>
      </c>
      <c r="B33" s="155"/>
      <c r="C33" s="146"/>
      <c r="D33" s="22"/>
      <c r="E33" s="22"/>
      <c r="F33" s="22"/>
    </row>
    <row r="34" spans="1:6" ht="8.25" customHeight="1">
      <c r="A34" s="147" t="s">
        <v>189</v>
      </c>
      <c r="B34" s="155"/>
      <c r="C34" s="146"/>
      <c r="D34" s="22"/>
      <c r="E34" s="22"/>
      <c r="F34" s="22"/>
    </row>
    <row r="35" spans="1:6" ht="6.75" customHeight="1">
      <c r="A35" s="147"/>
      <c r="B35" s="155"/>
      <c r="C35" s="146"/>
      <c r="D35" s="22"/>
      <c r="E35" s="22"/>
      <c r="F35" s="22"/>
    </row>
    <row r="36" spans="1:6" ht="15" customHeight="1">
      <c r="A36" s="147" t="s">
        <v>196</v>
      </c>
      <c r="B36" s="155"/>
      <c r="C36" s="14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2018-12-05T13:19:09Z</dcterms:modified>
</cp:coreProperties>
</file>