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Лист1!$A$1:$F$76</definedName>
  </definedNames>
  <calcPr calcId="125725" calcOnSave="0"/>
</workbook>
</file>

<file path=xl/calcChain.xml><?xml version="1.0" encoding="utf-8"?>
<calcChain xmlns="http://schemas.openxmlformats.org/spreadsheetml/2006/main">
  <c r="E58" i="3"/>
  <c r="E56"/>
  <c r="D62"/>
  <c r="F65"/>
  <c r="F64" s="1"/>
  <c r="F63" s="1"/>
  <c r="E64"/>
  <c r="E63" s="1"/>
  <c r="D63"/>
  <c r="D64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18" l="1"/>
  <c r="D17" s="1"/>
  <c r="E18"/>
  <c r="E17" s="1"/>
  <c r="E9" s="1"/>
  <c r="F143" i="4"/>
  <c r="F248"/>
  <c r="E246"/>
  <c r="E245" s="1"/>
  <c r="E247"/>
  <c r="D247"/>
  <c r="D246" s="1"/>
  <c r="D245" s="1"/>
  <c r="D140"/>
  <c r="F229"/>
  <c r="E228"/>
  <c r="D228"/>
  <c r="E227"/>
  <c r="E226" s="1"/>
  <c r="D9" i="9" l="1"/>
  <c r="F9" s="1"/>
  <c r="F228" i="4"/>
  <c r="F247"/>
  <c r="F246" s="1"/>
  <c r="F245" s="1"/>
  <c r="D227"/>
  <c r="E142"/>
  <c r="E141" s="1"/>
  <c r="E140" s="1"/>
  <c r="D142"/>
  <c r="F171"/>
  <c r="F93"/>
  <c r="E139" l="1"/>
  <c r="F140"/>
  <c r="F142"/>
  <c r="F227"/>
  <c r="D226"/>
  <c r="F226" s="1"/>
  <c r="E37"/>
  <c r="D37"/>
  <c r="F101"/>
  <c r="F100" s="1"/>
  <c r="F99" s="1"/>
  <c r="F98" s="1"/>
  <c r="E74" i="3"/>
  <c r="F55"/>
  <c r="F54" s="1"/>
  <c r="E54"/>
  <c r="D54"/>
  <c r="F57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5" i="3"/>
  <c r="D74"/>
  <c r="E296" i="4"/>
  <c r="D296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68" i="3"/>
  <c r="E67"/>
  <c r="D67"/>
  <c r="D219" i="4" l="1"/>
  <c r="D218" s="1"/>
  <c r="D216" s="1"/>
  <c r="D215" s="1"/>
  <c r="F296"/>
  <c r="E222"/>
  <c r="F266"/>
  <c r="F268"/>
  <c r="D267"/>
  <c r="F267" s="1"/>
  <c r="F74" i="3"/>
  <c r="F224" i="4"/>
  <c r="F223"/>
  <c r="F36"/>
  <c r="F185"/>
  <c r="F184"/>
  <c r="F253"/>
  <c r="E252"/>
  <c r="E251" s="1"/>
  <c r="E250" s="1"/>
  <c r="E249" s="1"/>
  <c r="F254"/>
  <c r="F252"/>
  <c r="F255"/>
  <c r="D251"/>
  <c r="F67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70" i="3"/>
  <c r="F59"/>
  <c r="F73"/>
  <c r="F297" i="4"/>
  <c r="D72" i="3"/>
  <c r="D71" s="1"/>
  <c r="E20"/>
  <c r="F60"/>
  <c r="D48" l="1"/>
  <c r="F49"/>
  <c r="F48" s="1"/>
  <c r="F50"/>
  <c r="F51"/>
  <c r="F27"/>
  <c r="F28"/>
  <c r="F295" i="4"/>
  <c r="E293"/>
  <c r="F293" s="1"/>
  <c r="F294"/>
  <c r="E292" l="1"/>
  <c r="F292" s="1"/>
  <c r="E72" i="3"/>
  <c r="E71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72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71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56"/>
  <c r="E53" l="1"/>
  <c r="F43"/>
  <c r="F56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58"/>
  <c r="D53" s="1"/>
  <c r="F53" s="1"/>
  <c r="F58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1"/>
  <c r="D77"/>
  <c r="D131"/>
  <c r="F149"/>
  <c r="D27"/>
  <c r="F27" s="1"/>
  <c r="D230" l="1"/>
  <c r="D203" s="1"/>
  <c r="E5"/>
  <c r="F132"/>
  <c r="D130"/>
  <c r="D129" s="1"/>
  <c r="F271"/>
  <c r="D270"/>
  <c r="F77"/>
  <c r="F231"/>
  <c r="F270"/>
  <c r="E28"/>
  <c r="D28"/>
  <c r="E19" i="3"/>
  <c r="D20"/>
  <c r="F230" i="4" l="1"/>
  <c r="F258"/>
  <c r="F203"/>
  <c r="D176"/>
  <c r="D257"/>
  <c r="F147"/>
  <c r="F176" l="1"/>
  <c r="D7"/>
  <c r="D5"/>
  <c r="F170"/>
  <c r="F257"/>
  <c r="E69" i="3"/>
  <c r="E66" s="1"/>
  <c r="D69"/>
  <c r="D66" s="1"/>
  <c r="E42"/>
  <c r="D42"/>
  <c r="D41" s="1"/>
  <c r="D39"/>
  <c r="D37"/>
  <c r="E31"/>
  <c r="E30" s="1"/>
  <c r="D31"/>
  <c r="D19"/>
  <c r="E62" l="1"/>
  <c r="E61" s="1"/>
  <c r="F66"/>
  <c r="D61"/>
  <c r="F69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F62" l="1"/>
  <c r="F61" s="1"/>
  <c r="D16"/>
  <c r="E18"/>
  <c r="E16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<sst xmlns="http://schemas.openxmlformats.org/spreadsheetml/2006/main" count="890" uniqueCount="650">
  <si>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</si>
  <si>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</si>
  <si>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</si>
  <si>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</si>
  <si>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</si>
  <si>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</si>
  <si>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</si>
  <si>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</si>
  <si>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</si>
  <si>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</si>
  <si>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</si>
  <si>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</si>
  <si>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</si>
  <si>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</si>
  <si>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</si>
  <si>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</si>
  <si>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</si>
  <si>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</si>
  <si>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</si>
  <si>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</si>
  <si>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</si>
  <si>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</si>
  <si>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</si>
  <si>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</si>
  <si>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</si>
  <si>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</si>
  <si>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</si>
  <si>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</si>
  <si>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</si>
  <si>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</si>
  <si>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</si>
  <si>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</si>
  <si>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</si>
  <si>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</si>
  <si>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</si>
  <si>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</si>
  <si>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</si>
  <si>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</si>
  <si>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</si>
  <si>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</si>
  <si>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</si>
  <si>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</si>
  <si>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</si>
  <si>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</si>
  <si>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</si>
  <si>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</si>
  <si>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</si>
  <si>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</si>
  <si>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</si>
  <si>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</si>
  <si>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</si>
  <si>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</si>
  <si>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</si>
  <si>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</si>
  <si>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</si>
  <si>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</si>
  <si>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</si>
  <si>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</si>
  <si>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</si>
  <si>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</si>
  <si>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</si>
  <si>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</si>
  <si>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</si>
  <si>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</si>
  <si>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</si>
  <si>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</si>
  <si>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</si>
  <si>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</si>
  <si>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</si>
  <si>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</si>
  <si>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</si>
  <si>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</si>
  <si>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</si>
  <si>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</si>
  <si>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</si>
  <si>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</si>
  <si>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</si>
  <si>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</si>
  <si>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</si>
  <si>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</si>
  <si>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</si>
  <si>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</si>
  <si>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</si>
  <si>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</si>
  <si>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</si>
  <si>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</si>
  <si>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</si>
  <si>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</si>
  <si>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</si>
  <si>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</si>
  <si>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</si>
  <si>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</si>
  <si>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</si>
  <si>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</si>
  <si>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</si>
  <si>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</si>
  <si>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</si>
  <si>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</si>
  <si>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</si>
  <si>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</si>
  <si>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</si>
  <si>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</si>
  <si>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</si>
  <si>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</si>
  <si>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</si>
  <si>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</si>
  <si>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</si>
  <si>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</si>
  <si>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</si>
  <si>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</si>
  <si>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</si>
  <si>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</si>
  <si>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</si>
  <si>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</si>
  <si>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</si>
  <si>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</si>
  <si>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</si>
  <si>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</si>
  <si>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</si>
  <si>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</si>
  <si>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</si>
  <si>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</si>
  <si>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</si>
  <si>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</si>
  <si>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</si>
  <si>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</si>
  <si>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</si>
  <si>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</si>
  <si>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</si>
  <si>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</si>
  <si>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</si>
  <si>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</si>
  <si>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</si>
  <si>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</si>
  <si>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</si>
  <si>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</si>
  <si>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</si>
  <si>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</si>
  <si>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</si>
  <si>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</si>
  <si>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</si>
  <si>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</si>
  <si>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</si>
  <si>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</si>
  <si>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</si>
  <si>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</si>
  <si>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</si>
  <si>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</si>
  <si>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</si>
  <si>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</si>
  <si>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</si>
  <si>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</si>
  <si>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</si>
  <si>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</si>
  <si>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</si>
  <si>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</si>
  <si>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</si>
  <si>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</si>
  <si>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</si>
  <si>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</si>
  <si>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</si>
  <si>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</si>
  <si>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</si>
  <si>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</si>
  <si>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</si>
  <si>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</si>
  <si>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</si>
  <si>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</si>
  <si>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</si>
  <si>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</si>
  <si>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</si>
  <si>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</si>
  <si>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</si>
  <si>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</si>
  <si>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</si>
  <si>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</si>
  <si>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</si>
  <si>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</si>
  <si>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</si>
  <si>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</si>
  <si>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</si>
  <si>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</si>
  <si>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</si>
  <si>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</si>
  <si>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</si>
  <si>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</si>
  <si>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</si>
  <si>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</si>
  <si>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</si>
  <si>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</si>
  <si>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</si>
  <si>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</si>
  <si>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</si>
  <si>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</si>
  <si>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</si>
  <si>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</si>
  <si>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</si>
  <si>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</si>
  <si>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</si>
  <si>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</si>
  <si>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</si>
  <si>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</si>
  <si>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</si>
  <si>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</si>
  <si>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</si>
  <si>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</si>
  <si>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</si>
  <si>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</si>
  <si>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</si>
  <si>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</si>
  <si>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</si>
  <si>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</si>
  <si>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</si>
  <si>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</si>
  <si>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</si>
  <si>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</si>
  <si>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</si>
  <si>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</si>
  <si>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</si>
  <si>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</si>
  <si>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</si>
  <si>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</si>
  <si>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</si>
  <si>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</si>
  <si>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</si>
  <si>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</si>
  <si>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</si>
  <si>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</si>
  <si>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</si>
  <si>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</si>
  <si>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</si>
  <si>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</si>
  <si>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</si>
  <si>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</si>
  <si>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</si>
  <si>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</si>
  <si>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</si>
  <si>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</si>
  <si>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</si>
  <si>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</si>
  <si>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</si>
  <si>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</si>
  <si>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</si>
  <si>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</si>
  <si>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</si>
  <si>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</si>
  <si>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</si>
  <si>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</si>
  <si>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</si>
  <si>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</si>
  <si>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</si>
  <si>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</si>
  <si>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</si>
  <si>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</si>
  <si>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</si>
  <si>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</si>
  <si>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</si>
  <si>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</si>
  <si>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</si>
  <si>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</si>
  <si>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</si>
  <si>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</si>
  <si>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</si>
  <si>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</si>
  <si>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</si>
  <si>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</si>
  <si>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</si>
  <si>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</si>
  <si>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</si>
  <si>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</si>
  <si>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</si>
  <si>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</si>
  <si>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</si>
  <si>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</si>
  <si>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</si>
  <si>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</si>
  <si>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</si>
  <si>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</si>
  <si>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</si>
  <si>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</si>
  <si>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</si>
  <si>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</si>
  <si>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</si>
  <si>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</si>
  <si>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</si>
  <si>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</si>
  <si>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</si>
  <si>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</si>
  <si>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</si>
  <si>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</si>
  <si>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</si>
  <si>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</si>
  <si>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</si>
  <si>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</si>
  <si>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</si>
  <si>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</si>
  <si>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</si>
  <si>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</si>
  <si>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</si>
  <si>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</si>
  <si>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</si>
  <si>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</si>
  <si>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</si>
  <si>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</si>
  <si>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</si>
  <si>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</si>
  <si>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</si>
  <si>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</si>
  <si>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</si>
  <si>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</si>
  <si>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</si>
  <si>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</si>
  <si>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</si>
  <si>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</si>
  <si>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</si>
  <si>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</si>
  <si>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</si>
  <si>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</si>
  <si>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</si>
  <si>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</si>
  <si>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</si>
  <si>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</si>
  <si>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</si>
  <si>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</si>
  <si>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</si>
  <si>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</si>
  <si>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</si>
  <si>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</si>
  <si>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</si>
  <si>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</si>
  <si>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</si>
  <si>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</si>
  <si>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</si>
  <si>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</si>
  <si>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</si>
  <si>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</si>
  <si>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</si>
  <si>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</si>
  <si>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</si>
  <si>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</si>
  <si>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</si>
  <si>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</si>
  <si>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</si>
  <si>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</si>
  <si>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</si>
  <si>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</si>
  <si>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</si>
  <si>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</si>
  <si>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</si>
  <si>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</si>
  <si>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</si>
  <si>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</si>
  <si>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</si>
  <si>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</si>
  <si>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</si>
  <si>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</si>
  <si>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</si>
  <si>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</si>
  <si>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</si>
  <si>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</si>
  <si>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</si>
  <si>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</si>
  <si>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</si>
  <si>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</si>
  <si>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</si>
  <si>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</si>
  <si>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</si>
  <si>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</si>
  <si>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</si>
  <si>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</si>
  <si>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</si>
  <si>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</si>
  <si>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</si>
  <si>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</si>
  <si>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</si>
  <si>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</si>
  <si>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</si>
  <si>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</si>
  <si>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</si>
  <si>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</si>
  <si>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</si>
  <si>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</si>
  <si>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</si>
  <si>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</si>
  <si>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</si>
  <si>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</si>
  <si>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</si>
  <si>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</si>
  <si>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</si>
  <si>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</si>
  <si>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</si>
  <si>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</si>
  <si>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</si>
  <si>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</si>
  <si>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</si>
  <si>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</si>
  <si>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</si>
  <si>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</si>
  <si>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</si>
  <si>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</si>
  <si>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</si>
  <si>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</si>
  <si>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</si>
  <si>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</si>
  <si>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</si>
  <si>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</si>
  <si>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</si>
  <si>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</si>
  <si>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</si>
  <si>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</si>
  <si>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</si>
  <si>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</si>
  <si>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</si>
  <si>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</si>
  <si>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</si>
  <si>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</si>
  <si>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</si>
  <si>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</si>
  <si>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</si>
  <si>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</si>
  <si>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</si>
  <si>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</si>
  <si>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</si>
  <si>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</si>
  <si>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</si>
  <si>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</si>
  <si>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</si>
  <si>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</si>
  <si>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</si>
  <si>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</si>
  <si>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</si>
  <si>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</si>
  <si>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</si>
  <si>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</si>
  <si>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</si>
  <si>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</si>
  <si>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</si>
  <si>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</si>
  <si>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</si>
  <si>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</si>
  <si>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</si>
  <si>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</si>
  <si>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</si>
  <si>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</si>
  <si>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</si>
  <si>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</si>
  <si>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</si>
  <si>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</si>
  <si>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</si>
  <si>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</si>
  <si>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</si>
  <si>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</si>
  <si>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</si>
  <si>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</si>
  <si>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</si>
  <si>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</si>
  <si>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</si>
  <si>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</si>
  <si>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</si>
  <si>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</si>
  <si>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</si>
  <si>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</si>
  <si>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</si>
  <si>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</si>
  <si>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</si>
  <si>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</si>
  <si>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</si>
  <si>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</si>
  <si>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</si>
  <si>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</si>
  <si>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</si>
  <si>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</si>
  <si>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</si>
  <si>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</si>
  <si>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</si>
  <si>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</si>
  <si>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</si>
  <si>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</si>
  <si>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</si>
  <si>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</si>
  <si>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</si>
  <si>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</si>
  <si>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</si>
  <si>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</si>
  <si>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</si>
  <si>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</si>
  <si>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</si>
  <si>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</si>
  <si>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</si>
  <si>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</si>
  <si>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</si>
  <si>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</si>
  <si>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</si>
  <si>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</si>
  <si>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</si>
  <si>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</si>
  <si>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</si>
  <si>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</si>
  <si>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</si>
  <si>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</si>
  <si>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</si>
  <si>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</si>
  <si>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</si>
  <si>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</si>
  <si>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</si>
  <si>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</si>
  <si>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</si>
  <si>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</si>
  <si>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</si>
  <si>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</si>
  <si>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</si>
  <si>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</si>
  <si>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</si>
  <si>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</si>
  <si>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</si>
  <si>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</si>
  <si>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</si>
  <si>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</si>
  <si>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</si>
  <si>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</si>
  <si>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</si>
  <si>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</si>
  <si>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</si>
  <si>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</si>
  <si>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</si>
  <si>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</si>
  <si>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</si>
  <si>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</si>
  <si>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</si>
  <si>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</si>
  <si>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</si>
  <si>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</si>
  <si>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</si>
  <si>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</si>
  <si>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</si>
  <si>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</si>
  <si>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</si>
  <si>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</si>
  <si>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</si>
  <si>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</si>
  <si>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</si>
  <si>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</si>
  <si>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</si>
  <si>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</si>
  <si>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</si>
  <si>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</si>
  <si>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</si>
  <si>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</si>
  <si>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</si>
  <si>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</si>
  <si>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</si>
  <si>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</si>
  <si>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</si>
  <si>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</si>
  <si>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</si>
  <si>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</si>
  <si>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</si>
  <si>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</si>
  <si>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</si>
  <si>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</si>
  <si>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</si>
  <si>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</si>
  <si>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</si>
  <si>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</si>
  <si>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</si>
  <si>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</si>
  <si>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</si>
  <si>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</si>
  <si>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</si>
  <si>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</si>
  <si>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</si>
  <si>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</si>
  <si>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</si>
  <si>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</si>
  <si>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</si>
  <si>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</si>
  <si>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</si>
  <si>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</si>
  <si>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</si>
  <si>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</si>
  <si>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</si>
  <si>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</si>
  <si>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</si>
  <si>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</si>
  <si>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</si>
  <si>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</si>
  <si>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</si>
  <si>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</si>
  <si>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</si>
  <si>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</si>
  <si>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</si>
  <si>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</si>
  <si>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</si>
  <si>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</si>
  <si>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</si>
  <si>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</si>
  <si>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</si>
  <si>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</si>
  <si>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</si>
  <si>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</si>
  <si>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</si>
  <si>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</si>
  <si>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</si>
  <si>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</si>
  <si>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</si>
  <si>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</si>
  <si>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</si>
  <si>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</si>
  <si>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</si>
  <si>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</si>
  <si>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</si>
  <si>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</si>
  <si>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</si>
  <si>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</si>
  <si>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</si>
  <si>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</si>
  <si>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</si>
  <si>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</si>
  <si>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</si>
  <si>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</si>
  <si>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</si>
  <si>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</si>
  <si>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</si>
  <si>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</si>
  <si>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</si>
  <si>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</si>
  <si>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</si>
  <si>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</si>
  <si>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</si>
  <si>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</si>
  <si>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</si>
  <si>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</si>
  <si>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</si>
  <si>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</si>
  <si>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</si>
  <si>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</si>
  <si>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</si>
  <si>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</si>
  <si>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</si>
  <si>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</si>
  <si>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</si>
  <si>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</si>
  <si>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</si>
  <si>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</si>
  <si>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</si>
  <si>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</si>
  <si>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</si>
  <si>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</si>
  <si>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 xml:space="preserve"> на 1 июня 2018 г.</t>
  </si>
  <si>
    <t>01.06.2018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</si>
</sst>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7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02"/>
  <sheetViews>
    <sheetView showGridLines="0" tabSelected="1" view="pageBreakPreview" zoomScaleNormal="100" zoomScaleSheetLayoutView="100" workbookViewId="0">
      <selection activeCell="C20" sqref="C20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69" t="s">
        <v>188</v>
      </c>
      <c r="E3" s="170"/>
      <c r="F3" s="3" t="s">
        <v>14</v>
      </c>
    </row>
    <row r="4" spans="1:6" ht="12.75" customHeight="1">
      <c r="A4" s="4" t="s">
        <v>648</v>
      </c>
      <c r="B4" s="4"/>
      <c r="C4" s="4"/>
      <c r="D4" s="4"/>
      <c r="E4" s="4" t="s">
        <v>190</v>
      </c>
      <c r="F4" s="5" t="s">
        <v>649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1" t="s">
        <v>194</v>
      </c>
      <c r="B7" s="171"/>
      <c r="C7" s="171"/>
      <c r="D7" s="171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2" t="s">
        <v>98</v>
      </c>
      <c r="C16" s="173" t="s">
        <v>21</v>
      </c>
      <c r="D16" s="174">
        <f>D18+D61</f>
        <v>25315900</v>
      </c>
      <c r="E16" s="174">
        <f>E18+E61+E60</f>
        <v>3198530.55</v>
      </c>
      <c r="F16" s="168">
        <f>D16-E16</f>
        <v>22117369.449999999</v>
      </c>
    </row>
    <row r="17" spans="1:6" ht="15.75" customHeight="1">
      <c r="A17" s="61" t="s">
        <v>5</v>
      </c>
      <c r="B17" s="172"/>
      <c r="C17" s="173"/>
      <c r="D17" s="174"/>
      <c r="E17" s="174"/>
      <c r="F17" s="168"/>
    </row>
    <row r="18" spans="1:6" ht="12.75" customHeight="1">
      <c r="A18" s="62" t="s">
        <v>32</v>
      </c>
      <c r="B18" s="45" t="s">
        <v>98</v>
      </c>
      <c r="C18" s="65" t="s">
        <v>163</v>
      </c>
      <c r="D18" s="66">
        <f>D19+D30+D41++D53+D44</f>
        <v>8158900</v>
      </c>
      <c r="E18" s="66">
        <f>E19+E30+E41++E53+E44+E27+E50</f>
        <v>2741023.44</v>
      </c>
      <c r="F18" s="59">
        <f>D18-E18</f>
        <v>5417876.5600000005</v>
      </c>
    </row>
    <row r="19" spans="1:6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521590.44999999995</v>
      </c>
      <c r="F19" s="55">
        <f t="shared" ref="F19:F43" si="0">D19-E19</f>
        <v>865309.55</v>
      </c>
    </row>
    <row r="20" spans="1:6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521590.44999999995</v>
      </c>
      <c r="F20" s="55">
        <f t="shared" si="0"/>
        <v>865309.55</v>
      </c>
    </row>
    <row r="21" spans="1:6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520694.74</v>
      </c>
      <c r="F21" s="55">
        <f t="shared" si="0"/>
        <v>866205.26</v>
      </c>
    </row>
    <row r="22" spans="1:6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139.80000000000001</v>
      </c>
      <c r="F22" s="55" t="s">
        <v>52</v>
      </c>
    </row>
    <row r="23" spans="1:6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755.91</v>
      </c>
      <c r="F23" s="55" t="s">
        <v>52</v>
      </c>
    </row>
    <row r="24" spans="1:6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6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6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6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6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6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6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2212846.0099999998</v>
      </c>
      <c r="F30" s="55">
        <f t="shared" si="0"/>
        <v>4492353.99</v>
      </c>
    </row>
    <row r="31" spans="1:6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11305.57</v>
      </c>
      <c r="F31" s="55">
        <f t="shared" si="0"/>
        <v>334594.43</v>
      </c>
    </row>
    <row r="32" spans="1:6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11305.57</v>
      </c>
      <c r="F32" s="55">
        <f t="shared" si="0"/>
        <v>334594.43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2201540.44</v>
      </c>
      <c r="F36" s="55">
        <f t="shared" si="0"/>
        <v>4157759.56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1752593.15</v>
      </c>
      <c r="F37" s="55">
        <f t="shared" si="0"/>
        <v>1896806.85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1752593.15</v>
      </c>
      <c r="F38" s="55">
        <f t="shared" si="0"/>
        <v>1896806.85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448947.29</v>
      </c>
      <c r="F39" s="55">
        <f t="shared" si="0"/>
        <v>2260952.71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448947.29</v>
      </c>
      <c r="F40" s="55">
        <f t="shared" si="0"/>
        <v>2260952.71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4071.2</v>
      </c>
      <c r="F44" s="55" t="s">
        <v>52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4071.2</v>
      </c>
      <c r="F45" s="55" t="s">
        <v>52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4071.2</v>
      </c>
      <c r="F46" s="55" t="s">
        <v>52</v>
      </c>
    </row>
    <row r="47" spans="1:6" ht="58.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4071.2</v>
      </c>
      <c r="F47" s="55" t="s">
        <v>52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28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9.25" customHeight="1">
      <c r="A53" s="62" t="s">
        <v>99</v>
      </c>
      <c r="B53" s="45" t="s">
        <v>98</v>
      </c>
      <c r="C53" s="65" t="s">
        <v>178</v>
      </c>
      <c r="D53" s="67">
        <f>D56+D58+D54</f>
        <v>54500</v>
      </c>
      <c r="E53" s="67">
        <f>E56+E54</f>
        <v>2515.7800000000002</v>
      </c>
      <c r="F53" s="55">
        <f>D53-E53</f>
        <v>51984.22</v>
      </c>
    </row>
    <row r="54" spans="1:6" ht="85.5" customHeight="1">
      <c r="A54" s="62" t="s">
        <v>568</v>
      </c>
      <c r="B54" s="45" t="s">
        <v>98</v>
      </c>
      <c r="C54" s="65" t="s">
        <v>560</v>
      </c>
      <c r="D54" s="67">
        <f>D55</f>
        <v>0</v>
      </c>
      <c r="E54" s="67">
        <f>E55</f>
        <v>0</v>
      </c>
      <c r="F54" s="55">
        <f>F55</f>
        <v>0</v>
      </c>
    </row>
    <row r="55" spans="1:6" ht="100.5" customHeight="1">
      <c r="A55" s="62" t="s">
        <v>567</v>
      </c>
      <c r="B55" s="45" t="s">
        <v>98</v>
      </c>
      <c r="C55" s="65" t="s">
        <v>561</v>
      </c>
      <c r="D55" s="67">
        <v>0</v>
      </c>
      <c r="E55" s="67"/>
      <c r="F55" s="55">
        <f>D55-E55</f>
        <v>0</v>
      </c>
    </row>
    <row r="56" spans="1:6" ht="72" customHeight="1">
      <c r="A56" s="62" t="s">
        <v>102</v>
      </c>
      <c r="B56" s="45" t="s">
        <v>98</v>
      </c>
      <c r="C56" s="65" t="s">
        <v>179</v>
      </c>
      <c r="D56" s="67">
        <f>D57</f>
        <v>50000</v>
      </c>
      <c r="E56" s="67">
        <f>E57</f>
        <v>2515.7800000000002</v>
      </c>
      <c r="F56" s="55">
        <f t="shared" ref="F56:F60" si="5">D56-E56</f>
        <v>47484.22</v>
      </c>
    </row>
    <row r="57" spans="1:6" ht="84.75" customHeight="1">
      <c r="A57" s="62" t="s">
        <v>455</v>
      </c>
      <c r="B57" s="45" t="s">
        <v>98</v>
      </c>
      <c r="C57" s="65" t="s">
        <v>180</v>
      </c>
      <c r="D57" s="67">
        <v>50000</v>
      </c>
      <c r="E57" s="67">
        <v>2515.7800000000002</v>
      </c>
      <c r="F57" s="55">
        <f t="shared" si="5"/>
        <v>47484.22</v>
      </c>
    </row>
    <row r="58" spans="1:6" ht="45.75" customHeight="1">
      <c r="A58" s="62" t="s">
        <v>100</v>
      </c>
      <c r="B58" s="45" t="s">
        <v>98</v>
      </c>
      <c r="C58" s="65" t="s">
        <v>181</v>
      </c>
      <c r="D58" s="67">
        <f>D59</f>
        <v>4500</v>
      </c>
      <c r="E58" s="67">
        <f>E59</f>
        <v>0</v>
      </c>
      <c r="F58" s="55">
        <f t="shared" si="5"/>
        <v>4500</v>
      </c>
    </row>
    <row r="59" spans="1:6" ht="54" customHeight="1">
      <c r="A59" s="62" t="s">
        <v>456</v>
      </c>
      <c r="B59" s="45" t="s">
        <v>98</v>
      </c>
      <c r="C59" s="65" t="s">
        <v>182</v>
      </c>
      <c r="D59" s="67">
        <v>4500</v>
      </c>
      <c r="E59" s="68">
        <v>0</v>
      </c>
      <c r="F59" s="55">
        <f t="shared" si="5"/>
        <v>4500</v>
      </c>
    </row>
    <row r="60" spans="1:6" ht="24" hidden="1" customHeight="1">
      <c r="A60" s="62" t="s">
        <v>461</v>
      </c>
      <c r="B60" s="45"/>
      <c r="C60" s="65" t="s">
        <v>554</v>
      </c>
      <c r="D60" s="67">
        <v>0</v>
      </c>
      <c r="E60" s="68"/>
      <c r="F60" s="55">
        <f t="shared" si="5"/>
        <v>0</v>
      </c>
    </row>
    <row r="61" spans="1:6" ht="15" customHeight="1">
      <c r="A61" s="62" t="s">
        <v>42</v>
      </c>
      <c r="B61" s="45" t="s">
        <v>98</v>
      </c>
      <c r="C61" s="65" t="s">
        <v>183</v>
      </c>
      <c r="D61" s="66">
        <f>D62</f>
        <v>17157000</v>
      </c>
      <c r="E61" s="66">
        <f>E62</f>
        <v>457507.11</v>
      </c>
      <c r="F61" s="66">
        <f>F62</f>
        <v>16699492.890000001</v>
      </c>
    </row>
    <row r="62" spans="1:6" ht="48" customHeight="1">
      <c r="A62" s="62" t="s">
        <v>43</v>
      </c>
      <c r="B62" s="45" t="s">
        <v>98</v>
      </c>
      <c r="C62" s="65" t="s">
        <v>184</v>
      </c>
      <c r="D62" s="67">
        <f>D66+D71+D63</f>
        <v>17157000</v>
      </c>
      <c r="E62" s="67">
        <f>E66+E71+E63</f>
        <v>457507.11</v>
      </c>
      <c r="F62" s="55">
        <f>F66+F71+F63</f>
        <v>16699492.890000001</v>
      </c>
    </row>
    <row r="63" spans="1:6" ht="28.5" customHeight="1">
      <c r="A63" s="62" t="s">
        <v>642</v>
      </c>
      <c r="B63" s="45" t="s">
        <v>98</v>
      </c>
      <c r="C63" s="65" t="s">
        <v>645</v>
      </c>
      <c r="D63" s="67">
        <f t="shared" ref="D63:F64" si="6">D64</f>
        <v>69100</v>
      </c>
      <c r="E63" s="67">
        <f t="shared" si="6"/>
        <v>8600</v>
      </c>
      <c r="F63" s="55">
        <f t="shared" si="6"/>
        <v>60500</v>
      </c>
    </row>
    <row r="64" spans="1:6" ht="39.75" customHeight="1">
      <c r="A64" s="62" t="s">
        <v>643</v>
      </c>
      <c r="B64" s="45" t="s">
        <v>98</v>
      </c>
      <c r="C64" s="65" t="s">
        <v>646</v>
      </c>
      <c r="D64" s="67">
        <f t="shared" si="6"/>
        <v>69100</v>
      </c>
      <c r="E64" s="67">
        <f t="shared" si="6"/>
        <v>8600</v>
      </c>
      <c r="F64" s="55">
        <f t="shared" si="6"/>
        <v>60500</v>
      </c>
    </row>
    <row r="65" spans="1:6" ht="41.25" customHeight="1">
      <c r="A65" s="62" t="s">
        <v>644</v>
      </c>
      <c r="B65" s="45" t="s">
        <v>98</v>
      </c>
      <c r="C65" s="65" t="s">
        <v>647</v>
      </c>
      <c r="D65" s="67">
        <v>69100</v>
      </c>
      <c r="E65" s="67">
        <v>8600</v>
      </c>
      <c r="F65" s="55">
        <f>D65-E65</f>
        <v>60500</v>
      </c>
    </row>
    <row r="66" spans="1:6" ht="27.75" customHeight="1">
      <c r="A66" s="62" t="s">
        <v>580</v>
      </c>
      <c r="B66" s="45" t="s">
        <v>98</v>
      </c>
      <c r="C66" s="160" t="s">
        <v>579</v>
      </c>
      <c r="D66" s="67">
        <f>D67+D69</f>
        <v>189700</v>
      </c>
      <c r="E66" s="67">
        <f>E67+E69</f>
        <v>89683.520000000004</v>
      </c>
      <c r="F66" s="55">
        <f>D66-E66</f>
        <v>100016.48</v>
      </c>
    </row>
    <row r="67" spans="1:6" ht="45" customHeight="1">
      <c r="A67" s="62" t="s">
        <v>582</v>
      </c>
      <c r="B67" s="45" t="s">
        <v>98</v>
      </c>
      <c r="C67" s="65" t="s">
        <v>581</v>
      </c>
      <c r="D67" s="67">
        <f>D68</f>
        <v>200</v>
      </c>
      <c r="E67" s="67">
        <f>E68</f>
        <v>200</v>
      </c>
      <c r="F67" s="55">
        <f t="shared" ref="F67:F68" si="7">D67-E67</f>
        <v>0</v>
      </c>
    </row>
    <row r="68" spans="1:6" ht="53.25" customHeight="1">
      <c r="A68" s="62" t="s">
        <v>584</v>
      </c>
      <c r="B68" s="45" t="s">
        <v>98</v>
      </c>
      <c r="C68" s="65" t="s">
        <v>583</v>
      </c>
      <c r="D68" s="67">
        <v>200</v>
      </c>
      <c r="E68" s="68">
        <v>200</v>
      </c>
      <c r="F68" s="55">
        <f t="shared" si="7"/>
        <v>0</v>
      </c>
    </row>
    <row r="69" spans="1:6" ht="54" customHeight="1">
      <c r="A69" s="62" t="s">
        <v>44</v>
      </c>
      <c r="B69" s="45" t="s">
        <v>98</v>
      </c>
      <c r="C69" s="65" t="s">
        <v>488</v>
      </c>
      <c r="D69" s="67">
        <f>D70</f>
        <v>189500</v>
      </c>
      <c r="E69" s="67">
        <f>E70</f>
        <v>89483.520000000004</v>
      </c>
      <c r="F69" s="55">
        <f t="shared" ref="F69:F70" si="8">D69-E69</f>
        <v>100016.48</v>
      </c>
    </row>
    <row r="70" spans="1:6" ht="52.5" customHeight="1">
      <c r="A70" s="62" t="s">
        <v>459</v>
      </c>
      <c r="B70" s="45" t="s">
        <v>98</v>
      </c>
      <c r="C70" s="65" t="s">
        <v>487</v>
      </c>
      <c r="D70" s="67">
        <v>189500</v>
      </c>
      <c r="E70" s="68">
        <v>89483.520000000004</v>
      </c>
      <c r="F70" s="55">
        <f t="shared" si="8"/>
        <v>100016.48</v>
      </c>
    </row>
    <row r="71" spans="1:6" ht="18" customHeight="1">
      <c r="A71" s="62" t="s">
        <v>45</v>
      </c>
      <c r="B71" s="45" t="s">
        <v>98</v>
      </c>
      <c r="C71" s="65" t="s">
        <v>569</v>
      </c>
      <c r="D71" s="67">
        <f>SUM(D72)+D74</f>
        <v>16898200</v>
      </c>
      <c r="E71" s="67">
        <f>SUM(E72)+E74</f>
        <v>359223.58999999997</v>
      </c>
      <c r="F71" s="55">
        <f>D71-E71</f>
        <v>16538976.41</v>
      </c>
    </row>
    <row r="72" spans="1:6" ht="93.75" customHeight="1">
      <c r="A72" s="62" t="s">
        <v>550</v>
      </c>
      <c r="B72" s="45" t="s">
        <v>98</v>
      </c>
      <c r="C72" s="65" t="s">
        <v>489</v>
      </c>
      <c r="D72" s="67">
        <f>SUM(D73)</f>
        <v>912200</v>
      </c>
      <c r="E72" s="67">
        <f>SUM(E73)</f>
        <v>96523.59</v>
      </c>
      <c r="F72" s="55">
        <f t="shared" ref="F72:F73" si="9">D72-E72</f>
        <v>815676.41</v>
      </c>
    </row>
    <row r="73" spans="1:6" ht="91.5" customHeight="1">
      <c r="A73" s="62" t="s">
        <v>551</v>
      </c>
      <c r="B73" s="45" t="s">
        <v>98</v>
      </c>
      <c r="C73" s="65" t="s">
        <v>490</v>
      </c>
      <c r="D73" s="67">
        <v>912200</v>
      </c>
      <c r="E73" s="67">
        <v>96523.59</v>
      </c>
      <c r="F73" s="55">
        <f t="shared" si="9"/>
        <v>815676.41</v>
      </c>
    </row>
    <row r="74" spans="1:6" ht="31.5" customHeight="1">
      <c r="A74" s="62" t="s">
        <v>46</v>
      </c>
      <c r="B74" s="45" t="s">
        <v>98</v>
      </c>
      <c r="C74" s="65" t="s">
        <v>542</v>
      </c>
      <c r="D74" s="67">
        <f>SUM(D75)</f>
        <v>15986000</v>
      </c>
      <c r="E74" s="67">
        <f>SUM(E75)</f>
        <v>262700</v>
      </c>
      <c r="F74" s="55">
        <f t="shared" ref="F74:F75" si="10">D74-E74</f>
        <v>15723300</v>
      </c>
    </row>
    <row r="75" spans="1:6" ht="39" customHeight="1">
      <c r="A75" s="62" t="s">
        <v>578</v>
      </c>
      <c r="B75" s="45" t="s">
        <v>98</v>
      </c>
      <c r="C75" s="65" t="s">
        <v>541</v>
      </c>
      <c r="D75" s="67">
        <v>15986000</v>
      </c>
      <c r="E75" s="67">
        <v>262700</v>
      </c>
      <c r="F75" s="55">
        <f t="shared" si="10"/>
        <v>15723300</v>
      </c>
    </row>
    <row r="76" spans="1:6" ht="15.75" customHeight="1">
      <c r="A76" s="30"/>
      <c r="B76" s="21"/>
      <c r="C76" s="22"/>
      <c r="D76" s="23"/>
      <c r="E76" s="23"/>
      <c r="F76" s="22"/>
    </row>
    <row r="77" spans="1:6" ht="12.75" customHeight="1">
      <c r="A77" s="29"/>
      <c r="B77" s="28"/>
      <c r="C77" s="22"/>
      <c r="D77" s="22"/>
      <c r="E77" s="22"/>
      <c r="F77" s="22"/>
    </row>
    <row r="78" spans="1:6" ht="12.75" customHeight="1">
      <c r="A78" s="29"/>
      <c r="B78" s="28"/>
      <c r="C78" s="22"/>
      <c r="D78" s="22"/>
      <c r="E78" s="22"/>
      <c r="F78" s="22"/>
    </row>
    <row r="79" spans="1:6" ht="22.5" customHeight="1">
      <c r="A79" s="29"/>
      <c r="B79" s="28"/>
      <c r="C79" s="22"/>
      <c r="D79" s="22"/>
      <c r="E79" s="22"/>
      <c r="F79" s="22"/>
    </row>
    <row r="80" spans="1:6" ht="11.25" customHeight="1">
      <c r="C80" s="24"/>
      <c r="D80" s="23"/>
    </row>
    <row r="81" spans="3:4" ht="11.25" customHeight="1">
      <c r="C81" s="24"/>
      <c r="D81" s="23"/>
    </row>
    <row r="82" spans="3:4" ht="11.25" customHeight="1">
      <c r="C82" s="24"/>
      <c r="D82" s="23"/>
    </row>
    <row r="83" spans="3:4" ht="11.25" customHeight="1">
      <c r="C83" s="24"/>
      <c r="D83" s="23"/>
    </row>
    <row r="84" spans="3:4" ht="11.25" customHeight="1">
      <c r="C84" s="24"/>
      <c r="D84" s="23"/>
    </row>
    <row r="85" spans="3:4" ht="11.25" customHeight="1">
      <c r="C85" s="24"/>
      <c r="D85" s="23"/>
    </row>
    <row r="86" spans="3:4" ht="11.25" customHeight="1">
      <c r="C86" s="24"/>
      <c r="D86" s="23"/>
    </row>
    <row r="87" spans="3:4" ht="11.25" customHeight="1">
      <c r="C87" s="24"/>
      <c r="D87" s="23"/>
    </row>
    <row r="88" spans="3:4" ht="11.25" customHeight="1">
      <c r="C88" s="24"/>
      <c r="D88" s="23"/>
    </row>
    <row r="89" spans="3:4" ht="11.25" customHeight="1">
      <c r="C89" s="24"/>
      <c r="D89" s="23"/>
    </row>
    <row r="90" spans="3:4" ht="11.25" customHeight="1">
      <c r="C90" s="24"/>
      <c r="D90" s="23"/>
    </row>
    <row r="91" spans="3:4" ht="11.25" customHeight="1">
      <c r="C91" s="24"/>
      <c r="D91" s="23"/>
    </row>
    <row r="92" spans="3:4" ht="11.25" customHeight="1">
      <c r="C92" s="24"/>
      <c r="D92" s="23"/>
    </row>
    <row r="93" spans="3:4" ht="11.25" customHeight="1">
      <c r="C93" s="24"/>
      <c r="D93" s="23"/>
    </row>
    <row r="94" spans="3:4" ht="11.25" customHeight="1">
      <c r="C94" s="24"/>
      <c r="D94" s="23"/>
    </row>
    <row r="95" spans="3:4" ht="11.25" customHeight="1">
      <c r="C95" s="24"/>
      <c r="D95" s="23"/>
    </row>
    <row r="96" spans="3:4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23.25" customHeight="1"/>
    <row r="101" spans="1:4" ht="9.9499999999999993" customHeight="1"/>
    <row r="102" spans="1:4" ht="12.75" customHeight="1">
      <c r="A102" s="24"/>
      <c r="B102" s="24"/>
      <c r="C102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zoomScaleNormal="100" zoomScaleSheetLayoutView="70" workbookViewId="0">
      <selection activeCell="E298" sqref="E29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6">
        <v>200</v>
      </c>
      <c r="C5" s="176" t="s">
        <v>21</v>
      </c>
      <c r="D5" s="177">
        <f>D8+D129+D147+D176+D203+D257+D270+D278+D291+D249</f>
        <v>25570900</v>
      </c>
      <c r="E5" s="177">
        <f>E8+E129+E147+E176+E203+E257+E270+E278+E291+E249</f>
        <v>3154963.6300000004</v>
      </c>
      <c r="F5" s="177">
        <f>F8+F129+F147+F170+F203+F257+F270+F278+F291+F249</f>
        <v>22415936.369999997</v>
      </c>
    </row>
    <row r="6" spans="1:6" ht="22.5" customHeight="1">
      <c r="A6" s="90" t="s">
        <v>5</v>
      </c>
      <c r="B6" s="176"/>
      <c r="C6" s="176"/>
      <c r="D6" s="177"/>
      <c r="E6" s="177"/>
      <c r="F6" s="177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D8+D129+D147+D176+D203+D257+D270+D278+D291+D249</f>
        <v>25570900</v>
      </c>
      <c r="E7" s="119">
        <f>E8+E129+E147+E176+E203+E257+E270+E278+E291+E249</f>
        <v>3154963.6300000004</v>
      </c>
      <c r="F7" s="120">
        <f>D7-E7</f>
        <v>22415936.370000001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4570800</v>
      </c>
      <c r="E8" s="121">
        <f>SUM(E10+E57+E63+E69)</f>
        <v>1605838.4400000002</v>
      </c>
      <c r="F8" s="122">
        <f t="shared" ref="F8" si="0">D8-E8</f>
        <v>2964961.5599999996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5">
        <f>D10-E10</f>
        <v>2821751.0199999996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4394000</v>
      </c>
      <c r="E10" s="119">
        <f>E12+E50</f>
        <v>1572248.9800000002</v>
      </c>
      <c r="F10" s="175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4393800</v>
      </c>
      <c r="E11" s="119">
        <f t="shared" si="1"/>
        <v>1572048.9800000002</v>
      </c>
      <c r="F11" s="120">
        <f t="shared" ref="F11:F16" si="2">D11-E11</f>
        <v>2821751.0199999996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4393800</v>
      </c>
      <c r="E12" s="119">
        <f>E16+E35</f>
        <v>1572048.9800000002</v>
      </c>
      <c r="F12" s="119">
        <f>SUM(F16)+F35</f>
        <v>2821751.0199999996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1336085.9100000001</v>
      </c>
      <c r="F13" s="120">
        <f t="shared" si="2"/>
        <v>2293414.09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1336085.9100000001</v>
      </c>
      <c r="F14" s="120">
        <f t="shared" si="2"/>
        <v>2293414.09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1336085.9100000001</v>
      </c>
      <c r="F15" s="120">
        <f t="shared" si="2"/>
        <v>2293414.09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1394492.0300000003</v>
      </c>
      <c r="F16" s="120">
        <f t="shared" si="2"/>
        <v>2443207.9699999997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1394492.0300000003</v>
      </c>
      <c r="F17" s="120">
        <f t="shared" ref="F17:F18" si="3">D17-E17</f>
        <v>2443207.9699999997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1394492.0300000003</v>
      </c>
      <c r="F18" s="120">
        <f t="shared" si="3"/>
        <v>2443207.9699999997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1056312.83</v>
      </c>
      <c r="F19" s="175">
        <f t="shared" ref="F19" si="4">D19-E19</f>
        <v>1731287.17</v>
      </c>
    </row>
    <row r="20" spans="1:6" ht="19.5" hidden="1" customHeight="1">
      <c r="A20" s="90"/>
      <c r="B20" s="115"/>
      <c r="C20" s="115"/>
      <c r="D20" s="119"/>
      <c r="E20" s="119"/>
      <c r="F20" s="175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58406.12</v>
      </c>
      <c r="F21" s="120">
        <f t="shared" ref="F21:F22" si="5">D21-E21</f>
        <v>149793.88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279773.08</v>
      </c>
      <c r="F22" s="120">
        <f t="shared" si="5"/>
        <v>562126.91999999993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5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556100</v>
      </c>
      <c r="E24" s="119">
        <f>E25</f>
        <v>177556.95</v>
      </c>
      <c r="F24" s="175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556100</v>
      </c>
      <c r="E25" s="119">
        <f>E26</f>
        <v>177556.95</v>
      </c>
      <c r="F25" s="175">
        <f t="shared" ref="F25" si="7">D25-E25</f>
        <v>378543.05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556100</v>
      </c>
      <c r="E26" s="119">
        <f>E27+E35</f>
        <v>177556.95</v>
      </c>
      <c r="F26" s="175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5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5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5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5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5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5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5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5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556100</v>
      </c>
      <c r="E35" s="119">
        <f>SUM(E39)+E36</f>
        <v>177556.95</v>
      </c>
      <c r="F35" s="120">
        <f t="shared" ref="F35:F39" si="12">D35-E35</f>
        <v>378543.05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556100</v>
      </c>
      <c r="E39" s="119">
        <f>SUM(E40)</f>
        <v>177556.95</v>
      </c>
      <c r="F39" s="120">
        <f t="shared" si="12"/>
        <v>378543.05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556100</v>
      </c>
      <c r="E40" s="119">
        <f t="shared" si="13"/>
        <v>177556.95</v>
      </c>
      <c r="F40" s="120">
        <f t="shared" ref="F40:F41" si="14">D40-E40</f>
        <v>378543.05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556100</v>
      </c>
      <c r="E41" s="119">
        <v>177556.95</v>
      </c>
      <c r="F41" s="120">
        <f t="shared" si="14"/>
        <v>378543.05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75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75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75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75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75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75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75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75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75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75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166800</v>
      </c>
      <c r="E69" s="121">
        <f>SUM(E70+E78+E102)</f>
        <v>33589.46</v>
      </c>
      <c r="F69" s="122">
        <f t="shared" si="30"/>
        <v>133210.54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3871</v>
      </c>
      <c r="F70" s="120">
        <f t="shared" ref="F70:F71" si="31">D70-E70</f>
        <v>18529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3871</v>
      </c>
      <c r="F71" s="120">
        <f t="shared" si="31"/>
        <v>18529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3871</v>
      </c>
      <c r="F72" s="120">
        <f t="shared" ref="F72" si="33">D72-E72</f>
        <v>18529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3871</v>
      </c>
      <c r="F73" s="120">
        <f t="shared" ref="F73:F74" si="34">D73-E73</f>
        <v>18529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3871</v>
      </c>
      <c r="F74" s="120">
        <f t="shared" si="34"/>
        <v>18529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1565</v>
      </c>
      <c r="F75" s="120">
        <f t="shared" ref="F75:F76" si="35">D75-E75</f>
        <v>11635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2306</v>
      </c>
      <c r="F76" s="120">
        <f t="shared" si="35"/>
        <v>6894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20480</v>
      </c>
      <c r="F77" s="175">
        <f t="shared" ref="F77" si="36">D77-E77</f>
        <v>78320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102400</v>
      </c>
      <c r="E78" s="119">
        <f>E79+E84+E94+E98</f>
        <v>14480</v>
      </c>
      <c r="F78" s="175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84400</v>
      </c>
      <c r="E84" s="119">
        <f>E85+E89</f>
        <v>14480</v>
      </c>
      <c r="F84" s="119">
        <f t="shared" si="40"/>
        <v>69920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70000</v>
      </c>
      <c r="E85" s="119">
        <f>SUM(E86)</f>
        <v>8480</v>
      </c>
      <c r="F85" s="119">
        <f t="shared" ref="F85:F86" si="42">D85-E85</f>
        <v>61520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70000</v>
      </c>
      <c r="E86" s="119">
        <f t="shared" si="41"/>
        <v>8480</v>
      </c>
      <c r="F86" s="119">
        <f t="shared" si="42"/>
        <v>61520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70000</v>
      </c>
      <c r="E87" s="119">
        <v>8480</v>
      </c>
      <c r="F87" s="120">
        <f t="shared" ref="F87:F88" si="43">D87-E87</f>
        <v>61520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70000</v>
      </c>
      <c r="E88" s="119">
        <v>6480</v>
      </c>
      <c r="F88" s="120">
        <f t="shared" si="43"/>
        <v>63520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6000</v>
      </c>
      <c r="F89" s="119">
        <f t="shared" ref="F89:F90" si="45">D89-E89</f>
        <v>8400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6000</v>
      </c>
      <c r="F90" s="119">
        <f t="shared" si="45"/>
        <v>8400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6000</v>
      </c>
      <c r="F91" s="120">
        <f t="shared" ref="F91:F93" si="46">D91-E91</f>
        <v>8400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6000</v>
      </c>
      <c r="F92" s="128">
        <f t="shared" si="46"/>
        <v>8400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42000</v>
      </c>
      <c r="E102" s="123">
        <f>SUM(E103)</f>
        <v>15238.46</v>
      </c>
      <c r="F102" s="124">
        <f t="shared" ref="F102:F103" si="53">D102-E102</f>
        <v>26761.54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42000</v>
      </c>
      <c r="E103" s="119">
        <f>SUM(E104+E108+E125)</f>
        <v>15238.46</v>
      </c>
      <c r="F103" s="120">
        <f t="shared" si="53"/>
        <v>26761.54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0</v>
      </c>
      <c r="F108" s="175">
        <f t="shared" ref="F108" si="58">D108-E108</f>
        <v>25000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0</v>
      </c>
      <c r="F109" s="175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0</v>
      </c>
      <c r="F110" s="175">
        <f t="shared" ref="F110" si="59">D110-E110</f>
        <v>25000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0</v>
      </c>
      <c r="F111" s="175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0</v>
      </c>
      <c r="F112" s="120">
        <f t="shared" ref="F112:F113" si="60">D112-E112</f>
        <v>25000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0</v>
      </c>
      <c r="F113" s="120">
        <f t="shared" si="60"/>
        <v>25000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75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75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75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75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75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75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75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75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75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75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75">
        <f>F126</f>
        <v>1761.54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7000</v>
      </c>
      <c r="E125" s="119">
        <f>E126</f>
        <v>5238.46</v>
      </c>
      <c r="F125" s="175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7000</v>
      </c>
      <c r="E126" s="119">
        <f t="shared" si="66"/>
        <v>5238.46</v>
      </c>
      <c r="F126" s="120">
        <f t="shared" ref="F126:F127" si="67">D126-E126</f>
        <v>1761.54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7000</v>
      </c>
      <c r="E127" s="119">
        <f t="shared" si="66"/>
        <v>5238.46</v>
      </c>
      <c r="F127" s="120">
        <f t="shared" si="67"/>
        <v>1761.54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7000</v>
      </c>
      <c r="E128" s="119">
        <v>5238.46</v>
      </c>
      <c r="F128" s="120">
        <f t="shared" ref="F128" si="68">D128-E128</f>
        <v>1761.54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189500</v>
      </c>
      <c r="E129" s="121">
        <f>E130</f>
        <v>56419.94</v>
      </c>
      <c r="F129" s="131">
        <f>D129-E129</f>
        <v>133080.06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189500</v>
      </c>
      <c r="E130" s="119">
        <f t="shared" ref="D130:E133" si="69">E131</f>
        <v>56419.94</v>
      </c>
      <c r="F130" s="175">
        <f t="shared" ref="F130" si="70">D130-E130</f>
        <v>133080.06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56419.94</v>
      </c>
      <c r="F131" s="175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189500</v>
      </c>
      <c r="E132" s="119">
        <f>SUM(E133)</f>
        <v>56419.94</v>
      </c>
      <c r="F132" s="120">
        <f t="shared" ref="F132:F133" si="71">D132-E132</f>
        <v>133080.06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189500</v>
      </c>
      <c r="E133" s="119">
        <f t="shared" si="69"/>
        <v>56419.94</v>
      </c>
      <c r="F133" s="120">
        <f t="shared" si="71"/>
        <v>133080.06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189500</v>
      </c>
      <c r="E134" s="119">
        <f>SUM(E135+E139)</f>
        <v>56419.94</v>
      </c>
      <c r="F134" s="119">
        <f t="shared" ref="F134:F135" si="72">D134-E134</f>
        <v>133080.06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56419.94</v>
      </c>
      <c r="F135" s="119">
        <f t="shared" si="72"/>
        <v>123480.06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56419.94</v>
      </c>
      <c r="F136" s="120">
        <f t="shared" ref="F136:F137" si="73">D136-E136</f>
        <v>123480.06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44859.48</v>
      </c>
      <c r="F137" s="120">
        <f t="shared" si="73"/>
        <v>93340.51999999999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11560.46</v>
      </c>
      <c r="F138" s="120">
        <f t="shared" ref="F138" si="74">D138-E138</f>
        <v>30139.54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5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5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26810</v>
      </c>
      <c r="F147" s="122">
        <f t="shared" si="77"/>
        <v>64590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26810</v>
      </c>
      <c r="F148" s="120">
        <f t="shared" ref="F148:F149" si="78">D148-E148</f>
        <v>64590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26810</v>
      </c>
      <c r="F149" s="120">
        <f t="shared" si="78"/>
        <v>64590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75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75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75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75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75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75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75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75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75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75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688541.41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84958.59</v>
      </c>
      <c r="F176" s="121">
        <f>D176-E176</f>
        <v>688541.41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84958.59</v>
      </c>
      <c r="F177" s="120">
        <f t="shared" ref="F177:F178" si="96">D177-E177</f>
        <v>688541.41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84958.59</v>
      </c>
      <c r="F178" s="120">
        <f t="shared" si="96"/>
        <v>688541.41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70689</v>
      </c>
      <c r="F179" s="120">
        <f t="shared" ref="F179:F180" si="97">D179-E179</f>
        <v>652811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70689</v>
      </c>
      <c r="F180" s="120">
        <f t="shared" si="97"/>
        <v>392911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70689</v>
      </c>
      <c r="F181" s="120">
        <f t="shared" ref="F181:F182" si="99">D181-E181</f>
        <v>392911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70689</v>
      </c>
      <c r="F182" s="120">
        <f t="shared" si="99"/>
        <v>392911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70689</v>
      </c>
      <c r="F183" s="120">
        <f t="shared" ref="F183:F186" si="100">D183-E183</f>
        <v>392911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0</v>
      </c>
      <c r="F187" s="120">
        <f t="shared" ref="F187" si="102">D187-E187</f>
        <v>259900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0</v>
      </c>
      <c r="F188" s="120">
        <f t="shared" ref="F188:F189" si="103">D188-E188</f>
        <v>259900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0</v>
      </c>
      <c r="F189" s="120">
        <f t="shared" si="103"/>
        <v>259900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0</v>
      </c>
      <c r="F190" s="175">
        <f t="shared" ref="F190" si="104">D190-E190</f>
        <v>259900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75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75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75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75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75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75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75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14269.59</v>
      </c>
      <c r="F198" s="120">
        <f t="shared" ref="F198:F199" si="109">D198-E198</f>
        <v>35730.410000000003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14269.59</v>
      </c>
      <c r="F199" s="120">
        <f t="shared" si="109"/>
        <v>35730.410000000003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14269.59</v>
      </c>
      <c r="F200" s="120">
        <f t="shared" ref="F200:F201" si="110">D200-E200</f>
        <v>35730.410000000003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14269.59</v>
      </c>
      <c r="F201" s="120">
        <f t="shared" si="110"/>
        <v>35730.410000000003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14269.59</v>
      </c>
      <c r="F202" s="120">
        <f t="shared" ref="F202:F203" si="111">D202-E202</f>
        <v>35730.410000000003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17758600</v>
      </c>
      <c r="E203" s="121">
        <f>E204+E230+E215</f>
        <v>452067.45999999996</v>
      </c>
      <c r="F203" s="122">
        <f t="shared" si="111"/>
        <v>17306532.539999999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4009.48</v>
      </c>
      <c r="F204" s="120">
        <f t="shared" ref="F204:F205" si="112">D204-E204</f>
        <v>22090.52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4009.48</v>
      </c>
      <c r="F205" s="120">
        <f t="shared" si="112"/>
        <v>22090.52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4009.48</v>
      </c>
      <c r="F206" s="120">
        <f t="shared" ref="F206:F207" si="114">D206-E206</f>
        <v>22090.52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4009.48</v>
      </c>
      <c r="F207" s="120">
        <f t="shared" si="114"/>
        <v>8090.52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4009.48</v>
      </c>
      <c r="F208" s="120">
        <f t="shared" ref="F208:F209" si="115">D208-E208</f>
        <v>8090.52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4009.48</v>
      </c>
      <c r="F209" s="120">
        <f t="shared" si="115"/>
        <v>8090.52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4009.48</v>
      </c>
      <c r="F210" s="119">
        <f t="shared" ref="F210" si="116">D210-E210</f>
        <v>8090.52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16825200</v>
      </c>
      <c r="E215" s="119">
        <f t="shared" si="119"/>
        <v>0</v>
      </c>
      <c r="F215" s="120">
        <f>D215-E215</f>
        <v>16825200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16825200</v>
      </c>
      <c r="E216" s="119">
        <f>E217</f>
        <v>0</v>
      </c>
      <c r="F216" s="120">
        <f t="shared" ref="F216:F225" si="120">D216-E216</f>
        <v>16825200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16825200</v>
      </c>
      <c r="E217" s="164">
        <f>E222+E218+E226</f>
        <v>0</v>
      </c>
      <c r="F217" s="120">
        <f>D217-E217</f>
        <v>16825200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0</v>
      </c>
      <c r="F222" s="120">
        <f t="shared" si="120"/>
        <v>111000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0</v>
      </c>
      <c r="F223" s="120">
        <f t="shared" si="120"/>
        <v>111000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0</v>
      </c>
      <c r="F224" s="120">
        <f t="shared" si="120"/>
        <v>111000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0</v>
      </c>
      <c r="F225" s="120">
        <f t="shared" si="120"/>
        <v>111000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907300</v>
      </c>
      <c r="E230" s="119">
        <f>E231+E245</f>
        <v>448057.98</v>
      </c>
      <c r="F230" s="120">
        <f t="shared" ref="F230:F231" si="123">D230-E230</f>
        <v>459242.02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897300</v>
      </c>
      <c r="E231" s="119">
        <f>SUM(E232)</f>
        <v>448057.98</v>
      </c>
      <c r="F231" s="120">
        <f t="shared" si="123"/>
        <v>449242.02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897300</v>
      </c>
      <c r="E232" s="119">
        <f>E233+E237+E241</f>
        <v>448057.98</v>
      </c>
      <c r="F232" s="120">
        <f t="shared" ref="F232:F233" si="124">D232-E232</f>
        <v>449242.02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170925.76</v>
      </c>
      <c r="F233" s="120">
        <f t="shared" si="124"/>
        <v>239474.24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170925.76</v>
      </c>
      <c r="F234" s="120">
        <f t="shared" ref="F234:F235" si="126">D234-E234</f>
        <v>239474.24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170925.76</v>
      </c>
      <c r="F235" s="120">
        <f t="shared" si="126"/>
        <v>239474.24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170925.76</v>
      </c>
      <c r="F236" s="120">
        <f t="shared" ref="F236:F237" si="127">D236-E236</f>
        <v>239474.24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23967.599999999999</v>
      </c>
      <c r="F237" s="120">
        <f t="shared" si="127"/>
        <v>36032.400000000001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23967.599999999999</v>
      </c>
      <c r="F238" s="120">
        <f t="shared" ref="F238:F239" si="129">D238-E238</f>
        <v>36032.400000000001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23967.599999999999</v>
      </c>
      <c r="F239" s="120">
        <f t="shared" si="129"/>
        <v>36032.400000000001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23967.599999999999</v>
      </c>
      <c r="F240" s="120">
        <f t="shared" ref="F240:F241" si="130">D240-E240</f>
        <v>36032.400000000001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426900</v>
      </c>
      <c r="E241" s="119">
        <f t="shared" ref="D241:E243" si="131">E242</f>
        <v>253164.62</v>
      </c>
      <c r="F241" s="120">
        <f t="shared" si="130"/>
        <v>173735.38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426900</v>
      </c>
      <c r="E242" s="119">
        <f t="shared" si="131"/>
        <v>253164.62</v>
      </c>
      <c r="F242" s="120">
        <f t="shared" ref="F242:F243" si="132">D242-E242</f>
        <v>173735.38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426900</v>
      </c>
      <c r="E243" s="119">
        <f t="shared" si="131"/>
        <v>253164.62</v>
      </c>
      <c r="F243" s="120">
        <f t="shared" si="132"/>
        <v>173735.38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426900</v>
      </c>
      <c r="E244" s="119">
        <v>253164.62</v>
      </c>
      <c r="F244" s="120">
        <f t="shared" ref="F244:F256" si="133">D244-E244</f>
        <v>173735.38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20000</v>
      </c>
      <c r="E249" s="119">
        <f t="shared" si="135"/>
        <v>9600</v>
      </c>
      <c r="F249" s="120">
        <f t="shared" si="133"/>
        <v>10400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20000</v>
      </c>
      <c r="E250" s="119">
        <f t="shared" si="135"/>
        <v>9600</v>
      </c>
      <c r="F250" s="120">
        <f t="shared" si="133"/>
        <v>10400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20000</v>
      </c>
      <c r="E251" s="119">
        <f t="shared" si="135"/>
        <v>9600</v>
      </c>
      <c r="F251" s="120">
        <f t="shared" si="133"/>
        <v>10400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20000</v>
      </c>
      <c r="E252" s="119">
        <f t="shared" si="135"/>
        <v>9600</v>
      </c>
      <c r="F252" s="120">
        <f t="shared" si="133"/>
        <v>10400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20000</v>
      </c>
      <c r="E253" s="119">
        <f t="shared" si="135"/>
        <v>9600</v>
      </c>
      <c r="F253" s="120">
        <f t="shared" si="133"/>
        <v>10400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20000</v>
      </c>
      <c r="E254" s="119">
        <f t="shared" si="135"/>
        <v>9600</v>
      </c>
      <c r="F254" s="120">
        <f t="shared" si="133"/>
        <v>10400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20000</v>
      </c>
      <c r="E255" s="119">
        <f t="shared" si="135"/>
        <v>9600</v>
      </c>
      <c r="F255" s="120">
        <f t="shared" si="133"/>
        <v>10400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20000</v>
      </c>
      <c r="E256" s="119">
        <v>9600</v>
      </c>
      <c r="F256" s="120">
        <f t="shared" si="133"/>
        <v>10400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2066100</v>
      </c>
      <c r="E257" s="121">
        <f>E258</f>
        <v>881524.6</v>
      </c>
      <c r="F257" s="122">
        <f t="shared" ref="F257" si="136">D257-E257</f>
        <v>1184575.3999999999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2066100</v>
      </c>
      <c r="E258" s="119">
        <f>E260</f>
        <v>881524.6</v>
      </c>
      <c r="F258" s="175">
        <f t="shared" ref="F258" si="137">D258-E258</f>
        <v>1184575.3999999999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5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2066100</v>
      </c>
      <c r="E260" s="119">
        <f>E261</f>
        <v>881524.6</v>
      </c>
      <c r="F260" s="128">
        <f t="shared" ref="F260" si="138">D260-E260</f>
        <v>1184575.3999999999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D262+D266</f>
        <v>2066100</v>
      </c>
      <c r="E261" s="119">
        <f>E262+E266</f>
        <v>881524.6</v>
      </c>
      <c r="F261" s="128">
        <f t="shared" ref="F261" si="139">D261-E261</f>
        <v>1184575.3999999999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1498100</v>
      </c>
      <c r="E262" s="119">
        <f t="shared" si="140"/>
        <v>752919.24</v>
      </c>
      <c r="F262" s="128">
        <f>D262-E262</f>
        <v>745180.76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1498100</v>
      </c>
      <c r="E263" s="119">
        <f t="shared" si="140"/>
        <v>752919.24</v>
      </c>
      <c r="F263" s="120">
        <f t="shared" ref="F263:F264" si="141">D263-E263</f>
        <v>745180.76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1498100</v>
      </c>
      <c r="E264" s="119">
        <f t="shared" si="140"/>
        <v>752919.24</v>
      </c>
      <c r="F264" s="120">
        <f t="shared" si="141"/>
        <v>745180.76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1498100</v>
      </c>
      <c r="E265" s="119">
        <v>752919.24</v>
      </c>
      <c r="F265" s="120">
        <f t="shared" ref="F265:F270" si="142">D265-E265</f>
        <v>745180.76</v>
      </c>
    </row>
    <row r="266" spans="1:6" s="57" customFormat="1" ht="112.5" customHeight="1">
      <c r="A266" s="100" t="s">
        <v>576</v>
      </c>
      <c r="B266" s="115">
        <v>200</v>
      </c>
      <c r="C266" s="135" t="s">
        <v>543</v>
      </c>
      <c r="D266" s="119">
        <f>D268</f>
        <v>568000</v>
      </c>
      <c r="E266" s="119">
        <f>E268</f>
        <v>128605.36</v>
      </c>
      <c r="F266" s="120">
        <f>D266-E266</f>
        <v>439394.64</v>
      </c>
    </row>
    <row r="267" spans="1:6" s="57" customFormat="1" ht="53.25" customHeight="1">
      <c r="A267" s="100" t="s">
        <v>426</v>
      </c>
      <c r="B267" s="115">
        <v>200</v>
      </c>
      <c r="C267" s="135" t="s">
        <v>544</v>
      </c>
      <c r="D267" s="119">
        <f>D268</f>
        <v>568000</v>
      </c>
      <c r="E267" s="119">
        <f>E268</f>
        <v>128605.36</v>
      </c>
      <c r="F267" s="120">
        <f>D267-E267</f>
        <v>439394.64</v>
      </c>
    </row>
    <row r="268" spans="1:6" s="57" customFormat="1" ht="15.75" customHeight="1">
      <c r="A268" s="100" t="s">
        <v>103</v>
      </c>
      <c r="B268" s="115">
        <v>200</v>
      </c>
      <c r="C268" s="135" t="s">
        <v>545</v>
      </c>
      <c r="D268" s="119">
        <f>D269</f>
        <v>568000</v>
      </c>
      <c r="E268" s="119">
        <f>E269</f>
        <v>128605.36</v>
      </c>
      <c r="F268" s="120">
        <f t="shared" ref="F268:F269" si="143">D268-E268</f>
        <v>439394.64</v>
      </c>
    </row>
    <row r="269" spans="1:6" s="57" customFormat="1" ht="90" customHeight="1">
      <c r="A269" s="90" t="s">
        <v>546</v>
      </c>
      <c r="B269" s="115">
        <v>200</v>
      </c>
      <c r="C269" s="135" t="s">
        <v>547</v>
      </c>
      <c r="D269" s="119">
        <v>568000</v>
      </c>
      <c r="E269" s="119">
        <v>128605.36</v>
      </c>
      <c r="F269" s="120">
        <f t="shared" si="143"/>
        <v>439394.64</v>
      </c>
    </row>
    <row r="270" spans="1:6" ht="15" customHeight="1">
      <c r="A270" s="89" t="s">
        <v>96</v>
      </c>
      <c r="B270" s="115">
        <v>200</v>
      </c>
      <c r="C270" s="115" t="s">
        <v>431</v>
      </c>
      <c r="D270" s="121">
        <f>D271</f>
        <v>90000</v>
      </c>
      <c r="E270" s="121">
        <f>E271</f>
        <v>37500</v>
      </c>
      <c r="F270" s="122">
        <f t="shared" si="142"/>
        <v>52500</v>
      </c>
    </row>
    <row r="271" spans="1:6" ht="15" customHeight="1">
      <c r="A271" s="90" t="s">
        <v>224</v>
      </c>
      <c r="B271" s="115">
        <v>200</v>
      </c>
      <c r="C271" s="115" t="s">
        <v>432</v>
      </c>
      <c r="D271" s="119">
        <f t="shared" ref="D271:E274" si="144">D272</f>
        <v>90000</v>
      </c>
      <c r="E271" s="119">
        <f t="shared" si="144"/>
        <v>37500</v>
      </c>
      <c r="F271" s="120">
        <f t="shared" ref="F271:F272" si="145">D271-E271</f>
        <v>52500</v>
      </c>
    </row>
    <row r="272" spans="1:6" ht="55.5" customHeight="1">
      <c r="A272" s="90" t="s">
        <v>129</v>
      </c>
      <c r="B272" s="115">
        <v>200</v>
      </c>
      <c r="C272" s="115" t="s">
        <v>433</v>
      </c>
      <c r="D272" s="119">
        <f t="shared" si="144"/>
        <v>90000</v>
      </c>
      <c r="E272" s="119">
        <f t="shared" si="144"/>
        <v>37500</v>
      </c>
      <c r="F272" s="120">
        <f t="shared" si="145"/>
        <v>52500</v>
      </c>
    </row>
    <row r="273" spans="1:6" ht="122.25" customHeight="1">
      <c r="A273" s="90" t="s">
        <v>157</v>
      </c>
      <c r="B273" s="115">
        <v>200</v>
      </c>
      <c r="C273" s="115" t="s">
        <v>434</v>
      </c>
      <c r="D273" s="119">
        <f t="shared" si="144"/>
        <v>90000</v>
      </c>
      <c r="E273" s="119">
        <f t="shared" si="144"/>
        <v>37500</v>
      </c>
      <c r="F273" s="120">
        <f t="shared" ref="F273:F274" si="146">D273-E273</f>
        <v>52500</v>
      </c>
    </row>
    <row r="274" spans="1:6" ht="204.75" customHeight="1">
      <c r="A274" s="90" t="s">
        <v>225</v>
      </c>
      <c r="B274" s="115">
        <v>200</v>
      </c>
      <c r="C274" s="115" t="s">
        <v>435</v>
      </c>
      <c r="D274" s="119">
        <f t="shared" si="144"/>
        <v>90000</v>
      </c>
      <c r="E274" s="119">
        <f t="shared" si="144"/>
        <v>37500</v>
      </c>
      <c r="F274" s="120">
        <f t="shared" si="146"/>
        <v>52500</v>
      </c>
    </row>
    <row r="275" spans="1:6" ht="20.25" customHeight="1">
      <c r="A275" s="90" t="s">
        <v>97</v>
      </c>
      <c r="B275" s="115">
        <v>200</v>
      </c>
      <c r="C275" s="115" t="s">
        <v>436</v>
      </c>
      <c r="D275" s="119">
        <f>SUM(D276)</f>
        <v>90000</v>
      </c>
      <c r="E275" s="119">
        <f>SUM(E276)</f>
        <v>37500</v>
      </c>
      <c r="F275" s="120">
        <f t="shared" ref="F275:F276" si="147">D275-E275</f>
        <v>52500</v>
      </c>
    </row>
    <row r="276" spans="1:6" ht="39.75" customHeight="1">
      <c r="A276" s="100" t="s">
        <v>437</v>
      </c>
      <c r="B276" s="115">
        <v>200</v>
      </c>
      <c r="C276" s="115" t="s">
        <v>438</v>
      </c>
      <c r="D276" s="119">
        <f>SUM(D277)</f>
        <v>90000</v>
      </c>
      <c r="E276" s="119">
        <f>SUM(E277)</f>
        <v>37500</v>
      </c>
      <c r="F276" s="120">
        <f t="shared" si="147"/>
        <v>52500</v>
      </c>
    </row>
    <row r="277" spans="1:6" ht="30.75" customHeight="1">
      <c r="A277" s="90" t="s">
        <v>226</v>
      </c>
      <c r="B277" s="115">
        <v>200</v>
      </c>
      <c r="C277" s="115" t="s">
        <v>439</v>
      </c>
      <c r="D277" s="119">
        <v>90000</v>
      </c>
      <c r="E277" s="119">
        <v>37500</v>
      </c>
      <c r="F277" s="120">
        <f t="shared" ref="F277" si="148">D277-E277</f>
        <v>52500</v>
      </c>
    </row>
    <row r="278" spans="1:6" ht="21.75" customHeight="1">
      <c r="A278" s="89" t="s">
        <v>81</v>
      </c>
      <c r="B278" s="115">
        <v>200</v>
      </c>
      <c r="C278" s="115" t="s">
        <v>440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441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448</v>
      </c>
      <c r="D280" s="119">
        <v>10000</v>
      </c>
      <c r="E280" s="119">
        <v>7350</v>
      </c>
      <c r="F280" s="120">
        <f t="shared" si="150"/>
        <v>2650</v>
      </c>
    </row>
    <row r="281" spans="1:6" ht="64.5" customHeight="1">
      <c r="A281" s="90" t="s">
        <v>159</v>
      </c>
      <c r="B281" s="115">
        <v>200</v>
      </c>
      <c r="C281" s="115" t="s">
        <v>442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443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319</v>
      </c>
      <c r="B283" s="115">
        <v>200</v>
      </c>
      <c r="C283" s="115" t="s">
        <v>444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612</v>
      </c>
      <c r="B284" s="115">
        <v>200</v>
      </c>
      <c r="C284" s="115" t="s">
        <v>445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617</v>
      </c>
      <c r="B285" s="115">
        <v>200</v>
      </c>
      <c r="C285" s="115" t="s">
        <v>446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485</v>
      </c>
      <c r="B286" s="115">
        <v>200</v>
      </c>
      <c r="C286" s="115" t="s">
        <v>447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623</v>
      </c>
      <c r="B287" s="115">
        <v>200</v>
      </c>
      <c r="C287" s="163" t="s">
        <v>619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319</v>
      </c>
      <c r="B288" s="115">
        <v>200</v>
      </c>
      <c r="C288" s="163" t="s">
        <v>620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298</v>
      </c>
      <c r="B289" s="115">
        <v>200</v>
      </c>
      <c r="C289" s="163" t="s">
        <v>621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617</v>
      </c>
      <c r="B290" s="115">
        <v>200</v>
      </c>
      <c r="C290" s="163" t="s">
        <v>622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465</v>
      </c>
      <c r="B291" s="115">
        <v>200</v>
      </c>
      <c r="C291" s="115" t="s">
        <v>466</v>
      </c>
      <c r="D291" s="121">
        <f t="shared" ref="D291:E294" si="156">D292</f>
        <v>1000</v>
      </c>
      <c r="E291" s="121">
        <f t="shared" si="156"/>
        <v>244.6</v>
      </c>
      <c r="F291" s="122">
        <f t="shared" si="155"/>
        <v>755.4</v>
      </c>
    </row>
    <row r="292" spans="1:6" ht="33" customHeight="1">
      <c r="A292" s="112" t="s">
        <v>467</v>
      </c>
      <c r="B292" s="115">
        <v>200</v>
      </c>
      <c r="C292" s="115" t="s">
        <v>468</v>
      </c>
      <c r="D292" s="119">
        <f t="shared" si="156"/>
        <v>1000</v>
      </c>
      <c r="E292" s="119">
        <f t="shared" si="156"/>
        <v>244.6</v>
      </c>
      <c r="F292" s="120">
        <f t="shared" si="155"/>
        <v>755.4</v>
      </c>
    </row>
    <row r="293" spans="1:6" ht="48.75" customHeight="1">
      <c r="A293" s="90" t="s">
        <v>286</v>
      </c>
      <c r="B293" s="115">
        <v>200</v>
      </c>
      <c r="C293" s="115" t="s">
        <v>535</v>
      </c>
      <c r="D293" s="119">
        <f t="shared" si="156"/>
        <v>1000</v>
      </c>
      <c r="E293" s="119">
        <f t="shared" si="156"/>
        <v>244.6</v>
      </c>
      <c r="F293" s="120">
        <f t="shared" si="155"/>
        <v>755.4</v>
      </c>
    </row>
    <row r="294" spans="1:6" ht="47.25" customHeight="1">
      <c r="A294" s="90" t="s">
        <v>471</v>
      </c>
      <c r="B294" s="115">
        <v>200</v>
      </c>
      <c r="C294" s="115" t="s">
        <v>536</v>
      </c>
      <c r="D294" s="119">
        <f t="shared" si="156"/>
        <v>1000</v>
      </c>
      <c r="E294" s="119">
        <f t="shared" si="156"/>
        <v>244.6</v>
      </c>
      <c r="F294" s="120">
        <f t="shared" si="155"/>
        <v>755.4</v>
      </c>
    </row>
    <row r="295" spans="1:6" ht="107.25" customHeight="1">
      <c r="A295" s="90" t="s">
        <v>486</v>
      </c>
      <c r="B295" s="115">
        <v>200</v>
      </c>
      <c r="C295" s="115" t="s">
        <v>537</v>
      </c>
      <c r="D295" s="119">
        <f>D297</f>
        <v>1000</v>
      </c>
      <c r="E295" s="119">
        <f>E297</f>
        <v>244.6</v>
      </c>
      <c r="F295" s="120">
        <f t="shared" si="155"/>
        <v>755.4</v>
      </c>
    </row>
    <row r="296" spans="1:6" ht="31.5" customHeight="1">
      <c r="A296" s="90" t="s">
        <v>539</v>
      </c>
      <c r="B296" s="115">
        <v>200</v>
      </c>
      <c r="C296" s="115" t="s">
        <v>540</v>
      </c>
      <c r="D296" s="119">
        <f>D297</f>
        <v>1000</v>
      </c>
      <c r="E296" s="119">
        <f>E297</f>
        <v>244.6</v>
      </c>
      <c r="F296" s="120">
        <f t="shared" si="155"/>
        <v>755.4</v>
      </c>
    </row>
    <row r="297" spans="1:6" ht="27.75" customHeight="1">
      <c r="A297" s="90" t="s">
        <v>473</v>
      </c>
      <c r="B297" s="115">
        <v>200</v>
      </c>
      <c r="C297" s="135" t="s">
        <v>538</v>
      </c>
      <c r="D297" s="119">
        <v>1000</v>
      </c>
      <c r="E297" s="119">
        <v>244.6</v>
      </c>
      <c r="F297" s="120">
        <f t="shared" si="155"/>
        <v>755.4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-255000</v>
      </c>
      <c r="E298" s="139">
        <v>43566.92</v>
      </c>
      <c r="F298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4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topLeftCell="A6" zoomScaleNormal="10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8" t="s">
        <v>86</v>
      </c>
      <c r="B1" s="178"/>
      <c r="C1" s="178"/>
      <c r="D1" s="178"/>
      <c r="E1" s="178"/>
      <c r="F1" s="178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-43566.919999999925</v>
      </c>
      <c r="F9" s="76">
        <f>D9-E9</f>
        <v>298566.91999999993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-43566.919999999925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-43566.919999999925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-25315900</v>
      </c>
      <c r="E19" s="80">
        <f>E20</f>
        <v>-3203350.88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-25315900</v>
      </c>
      <c r="E20" s="80">
        <f t="shared" si="0"/>
        <v>-3203350.88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-25315900</v>
      </c>
      <c r="E21" s="80">
        <f t="shared" si="0"/>
        <v>-3203350.88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-25315900</v>
      </c>
      <c r="E22" s="84">
        <v>-3203350.88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26562900</v>
      </c>
      <c r="E23" s="80">
        <f t="shared" si="1"/>
        <v>3159783.96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26562900</v>
      </c>
      <c r="E24" s="80">
        <f t="shared" si="1"/>
        <v>3159783.96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26562900</v>
      </c>
      <c r="E25" s="80">
        <f t="shared" si="1"/>
        <v>3159783.96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26562900</v>
      </c>
      <c r="E26" s="87">
        <v>3159783.96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2018-05-10T10:06:46Z</cp:lastPrinted>
  <dcterms:created xsi:type="dcterms:W3CDTF">1999-06-18T11:49:53Z</dcterms:created>
  <dcterms:modified xsi:type="dcterms:W3CDTF">2018-06-05T13:42:00Z</dcterms:modified>
</cp:coreProperties>
</file>