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D260" i="4"/>
  <c r="D261"/>
  <c r="F269"/>
  <c r="F268" s="1"/>
  <c r="F267" s="1"/>
  <c r="F266" s="1"/>
  <c r="E266"/>
  <c r="E267"/>
  <c r="E268"/>
  <c r="D266"/>
  <c r="D267"/>
  <c r="D268"/>
  <c r="E87"/>
  <c r="E284"/>
  <c r="F56" i="3"/>
  <c r="D55"/>
  <c r="F55" s="1"/>
  <c r="F54" s="1"/>
  <c r="F53" s="1"/>
  <c r="F47"/>
  <c r="F46"/>
  <c r="F45"/>
  <c r="F44"/>
  <c r="E55"/>
  <c r="E54" s="1"/>
  <c r="E53" s="1"/>
  <c r="E62"/>
  <c r="E60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54" i="3" l="1"/>
  <c r="D53" s="1"/>
  <c r="D18" s="1"/>
  <c r="D18" i="9"/>
  <c r="D17" s="1"/>
  <c r="E18"/>
  <c r="E17" s="1"/>
  <c r="E9" s="1"/>
  <c r="F9" s="1"/>
  <c r="F143" i="4"/>
  <c r="F248"/>
  <c r="E246"/>
  <c r="E245" s="1"/>
  <c r="E247"/>
  <c r="D247"/>
  <c r="D246" s="1"/>
  <c r="D245" s="1"/>
  <c r="F229"/>
  <c r="E228"/>
  <c r="D228"/>
  <c r="E227"/>
  <c r="E226" s="1"/>
  <c r="D9" i="9" l="1"/>
  <c r="F228" i="4"/>
  <c r="F247"/>
  <c r="F246" s="1"/>
  <c r="F245" s="1"/>
  <c r="D227"/>
  <c r="E142"/>
  <c r="E141" s="1"/>
  <c r="E140" s="1"/>
  <c r="D142"/>
  <c r="F171"/>
  <c r="F93"/>
  <c r="E139" l="1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73"/>
  <c r="E272"/>
  <c r="E271" s="1"/>
  <c r="D272"/>
  <c r="D270" s="1"/>
  <c r="E270"/>
  <c r="F79" i="3"/>
  <c r="D78"/>
  <c r="E300" i="4"/>
  <c r="D300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300"/>
  <c r="E222"/>
  <c r="F270"/>
  <c r="F272"/>
  <c r="D271"/>
  <c r="F271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9" i="4"/>
  <c r="E298" s="1"/>
  <c r="D299"/>
  <c r="D298" s="1"/>
  <c r="D297" s="1"/>
  <c r="D296" s="1"/>
  <c r="D295" s="1"/>
  <c r="F74" i="3"/>
  <c r="F63"/>
  <c r="F77"/>
  <c r="F301" i="4"/>
  <c r="D76" i="3"/>
  <c r="D75" s="1"/>
  <c r="E20"/>
  <c r="F64"/>
  <c r="F216" i="4" l="1"/>
  <c r="D48" i="3"/>
  <c r="F49"/>
  <c r="F48" s="1"/>
  <c r="F50"/>
  <c r="F51"/>
  <c r="F27"/>
  <c r="F28"/>
  <c r="F299" i="4"/>
  <c r="E297"/>
  <c r="F297" s="1"/>
  <c r="F298"/>
  <c r="E296" l="1"/>
  <c r="F296" s="1"/>
  <c r="E76" i="3"/>
  <c r="E75" s="1"/>
  <c r="D46"/>
  <c r="D45" s="1"/>
  <c r="D44" s="1"/>
  <c r="F294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81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80"/>
  <c r="E279" s="1"/>
  <c r="E278" s="1"/>
  <c r="E277" s="1"/>
  <c r="E276" s="1"/>
  <c r="E275" s="1"/>
  <c r="E274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53"/>
  <c r="D152" s="1"/>
  <c r="D201"/>
  <c r="D200" s="1"/>
  <c r="D199" s="1"/>
  <c r="D209"/>
  <c r="D208" s="1"/>
  <c r="D213"/>
  <c r="D212" s="1"/>
  <c r="D264"/>
  <c r="D280"/>
  <c r="D293"/>
  <c r="E84" l="1"/>
  <c r="E295"/>
  <c r="F295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92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9"/>
  <c r="F279" s="1"/>
  <c r="F280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91"/>
  <c r="F16" l="1"/>
  <c r="F12" s="1"/>
  <c r="D258"/>
  <c r="F262"/>
  <c r="F104"/>
  <c r="D290"/>
  <c r="D288" l="1"/>
  <c r="F289"/>
  <c r="F260"/>
  <c r="F261"/>
  <c r="D198" l="1"/>
  <c r="F198" s="1"/>
  <c r="E39" i="3"/>
  <c r="D60"/>
  <c r="E57" l="1"/>
  <c r="F43"/>
  <c r="F60" l="1"/>
  <c r="E46"/>
  <c r="E189" i="4"/>
  <c r="E188" s="1"/>
  <c r="E288"/>
  <c r="E287" s="1"/>
  <c r="E293"/>
  <c r="E158"/>
  <c r="E157" s="1"/>
  <c r="E156" s="1"/>
  <c r="E155" s="1"/>
  <c r="E149" s="1"/>
  <c r="E148" s="1"/>
  <c r="E147" s="1"/>
  <c r="E187" l="1"/>
  <c r="E179" s="1"/>
  <c r="E286"/>
  <c r="E285" s="1"/>
  <c r="E292"/>
  <c r="F293"/>
  <c r="E45" i="3"/>
  <c r="E44" s="1"/>
  <c r="E178" i="4" l="1"/>
  <c r="E177"/>
  <c r="E176" s="1"/>
  <c r="E291"/>
  <c r="F292"/>
  <c r="D110"/>
  <c r="E82"/>
  <c r="E81" s="1"/>
  <c r="E80" s="1"/>
  <c r="E79" s="1"/>
  <c r="E78" s="1"/>
  <c r="E290" l="1"/>
  <c r="F291"/>
  <c r="D109"/>
  <c r="D108" s="1"/>
  <c r="D103" s="1"/>
  <c r="F110"/>
  <c r="E74"/>
  <c r="E73" s="1"/>
  <c r="E72" s="1"/>
  <c r="E71" s="1"/>
  <c r="F108" l="1"/>
  <c r="E283"/>
  <c r="E282" s="1"/>
  <c r="F290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8"/>
  <c r="D189"/>
  <c r="F189" s="1"/>
  <c r="D158"/>
  <c r="D53"/>
  <c r="D52" s="1"/>
  <c r="E37" i="3"/>
  <c r="E36" s="1"/>
  <c r="D51" i="4" l="1"/>
  <c r="F52"/>
  <c r="D157"/>
  <c r="D156" s="1"/>
  <c r="F158"/>
  <c r="D141"/>
  <c r="D188"/>
  <c r="F188" s="1"/>
  <c r="D287"/>
  <c r="F287" s="1"/>
  <c r="F141" l="1"/>
  <c r="D140"/>
  <c r="D50"/>
  <c r="F51"/>
  <c r="D155"/>
  <c r="F156"/>
  <c r="D286"/>
  <c r="D74"/>
  <c r="F74" s="1"/>
  <c r="E243"/>
  <c r="D187"/>
  <c r="F187" s="1"/>
  <c r="D243"/>
  <c r="F140" l="1"/>
  <c r="D139"/>
  <c r="F155"/>
  <c r="D149"/>
  <c r="D148" s="1"/>
  <c r="D147" s="1"/>
  <c r="F50"/>
  <c r="D10"/>
  <c r="D49"/>
  <c r="F48" s="1"/>
  <c r="F243"/>
  <c r="D285"/>
  <c r="F286"/>
  <c r="E242"/>
  <c r="E239"/>
  <c r="E235"/>
  <c r="D182"/>
  <c r="F182" s="1"/>
  <c r="D242"/>
  <c r="D241" s="1"/>
  <c r="D73"/>
  <c r="F73" s="1"/>
  <c r="D235"/>
  <c r="D82"/>
  <c r="F82" s="1"/>
  <c r="D239"/>
  <c r="F139" l="1"/>
  <c r="D134"/>
  <c r="F134" s="1"/>
  <c r="F285"/>
  <c r="F242"/>
  <c r="F284"/>
  <c r="F239"/>
  <c r="F235"/>
  <c r="D283"/>
  <c r="E241"/>
  <c r="E238"/>
  <c r="E237" s="1"/>
  <c r="E234"/>
  <c r="D181"/>
  <c r="D238"/>
  <c r="D81"/>
  <c r="F81" s="1"/>
  <c r="D278"/>
  <c r="F278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83"/>
  <c r="D282"/>
  <c r="E233"/>
  <c r="E232" s="1"/>
  <c r="E231" s="1"/>
  <c r="E230" s="1"/>
  <c r="D84"/>
  <c r="F84" s="1"/>
  <c r="D233"/>
  <c r="D277"/>
  <c r="F277" s="1"/>
  <c r="D80"/>
  <c r="F80" s="1"/>
  <c r="D150"/>
  <c r="D237"/>
  <c r="F237" s="1"/>
  <c r="D177" l="1"/>
  <c r="D232"/>
  <c r="F282"/>
  <c r="F150"/>
  <c r="F71"/>
  <c r="F233"/>
  <c r="F179"/>
  <c r="F180"/>
  <c r="E204"/>
  <c r="E203" s="1"/>
  <c r="F70"/>
  <c r="D79"/>
  <c r="D78" s="1"/>
  <c r="D69" s="1"/>
  <c r="D276"/>
  <c r="F276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5"/>
  <c r="D77"/>
  <c r="D131"/>
  <c r="F149"/>
  <c r="D27"/>
  <c r="F27" s="1"/>
  <c r="D230" l="1"/>
  <c r="D203" s="1"/>
  <c r="E5"/>
  <c r="F132"/>
  <c r="D130"/>
  <c r="D129" s="1"/>
  <c r="F275"/>
  <c r="D274"/>
  <c r="F77"/>
  <c r="F231"/>
  <c r="F274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D66" s="1"/>
  <c r="E42"/>
  <c r="D42"/>
  <c r="D41" s="1"/>
  <c r="D39"/>
  <c r="D37"/>
  <c r="E31"/>
  <c r="E30" s="1"/>
  <c r="E18" s="1"/>
  <c r="D31"/>
  <c r="D19"/>
  <c r="E66" l="1"/>
  <c r="E65" s="1"/>
  <c r="F70"/>
  <c r="D65"/>
  <c r="D16" s="1"/>
  <c r="F73"/>
  <c r="F42"/>
  <c r="D26" i="4"/>
  <c r="E41" i="3"/>
  <c r="F41" s="1"/>
  <c r="D36"/>
  <c r="D30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<sst xmlns="http://schemas.openxmlformats.org/spreadsheetml/2006/main" count="906" uniqueCount="664">
  <si>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</si>
  <si>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</si>
  <si>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</si>
  <si>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</si>
  <si>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</si>
  <si>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</si>
  <si>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</si>
  <si>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</si>
  <si>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</si>
  <si>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</si>
  <si>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</si>
  <si>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</si>
  <si>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</si>
  <si>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</si>
  <si>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</si>
  <si>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</si>
  <si>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</si>
  <si>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</si>
  <si>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</si>
  <si>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</si>
  <si>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</si>
  <si>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</si>
  <si>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</si>
  <si>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</si>
  <si>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</si>
  <si>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</si>
  <si>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</si>
  <si>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</si>
  <si>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</si>
  <si>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</si>
  <si>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</si>
  <si>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</si>
  <si>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</si>
  <si>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</si>
  <si>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</si>
  <si>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</si>
  <si>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</si>
  <si>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</si>
  <si>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</si>
  <si>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</si>
  <si>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</si>
  <si>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</si>
  <si>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</si>
  <si>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</si>
  <si>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</si>
  <si>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</si>
  <si>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</si>
  <si>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</si>
  <si>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</si>
  <si>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</si>
  <si>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</si>
  <si>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</si>
  <si>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</si>
  <si>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</si>
  <si>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</si>
  <si>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</si>
  <si>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</si>
  <si>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</si>
  <si>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</si>
  <si>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</si>
  <si>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</si>
  <si>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</si>
  <si>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</si>
  <si>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</si>
  <si>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</si>
  <si>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</si>
  <si>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</si>
  <si>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</si>
  <si>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</si>
  <si>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</si>
  <si>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</si>
  <si>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</si>
  <si>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</si>
  <si>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</si>
  <si>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</si>
  <si>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</si>
  <si>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</si>
  <si>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</si>
  <si>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</si>
  <si>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</si>
  <si>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</si>
  <si>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</si>
  <si>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</si>
  <si>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</si>
  <si>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</si>
  <si>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</si>
  <si>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</si>
  <si>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</si>
  <si>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</si>
  <si>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</si>
  <si>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</si>
  <si>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</si>
  <si>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</si>
  <si>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</si>
  <si>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</si>
  <si>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</si>
  <si>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</si>
  <si>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</si>
  <si>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</si>
  <si>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</si>
  <si>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</si>
  <si>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</si>
  <si>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</si>
  <si>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</si>
  <si>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</si>
  <si>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</si>
  <si>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</si>
  <si>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</si>
  <si>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</si>
  <si>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</si>
  <si>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</si>
  <si>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</si>
  <si>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</si>
  <si>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</si>
  <si>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</si>
  <si>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</si>
  <si>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</si>
  <si>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</si>
  <si>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</si>
  <si>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</si>
  <si>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</si>
  <si>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</si>
  <si>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</si>
  <si>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</si>
  <si>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</si>
  <si>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</si>
  <si>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</si>
  <si>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</si>
  <si>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</si>
  <si>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</si>
  <si>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</si>
  <si>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</si>
  <si>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</si>
  <si>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</si>
  <si>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</si>
  <si>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</si>
  <si>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</si>
  <si>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</si>
  <si>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</si>
  <si>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</si>
  <si>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</si>
  <si>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</si>
  <si>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</si>
  <si>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</si>
  <si>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</si>
  <si>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</si>
  <si>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</si>
  <si>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</si>
  <si>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</si>
  <si>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</si>
  <si>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</si>
  <si>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</si>
  <si>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</si>
  <si>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</si>
  <si>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</si>
  <si>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</si>
  <si>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</si>
  <si>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</si>
  <si>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</si>
  <si>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</si>
  <si>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</si>
  <si>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</si>
  <si>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</si>
  <si>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</si>
  <si>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</si>
  <si>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</si>
  <si>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</si>
  <si>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</si>
  <si>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</si>
  <si>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</si>
  <si>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</si>
  <si>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</si>
  <si>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</si>
  <si>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</si>
  <si>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</si>
  <si>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</si>
  <si>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</si>
  <si>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</si>
  <si>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</si>
  <si>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</si>
  <si>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</si>
  <si>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</si>
  <si>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</si>
  <si>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</si>
  <si>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</si>
  <si>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</si>
  <si>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</si>
  <si>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</si>
  <si>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</si>
  <si>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</si>
  <si>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</si>
  <si>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</si>
  <si>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</si>
  <si>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</si>
  <si>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</si>
  <si>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</si>
  <si>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</si>
  <si>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</si>
  <si>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</si>
  <si>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</si>
  <si>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</si>
  <si>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</si>
  <si>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</si>
  <si>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</si>
  <si>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</si>
  <si>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</si>
  <si>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</si>
  <si>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</si>
  <si>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</si>
  <si>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</si>
  <si>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</si>
  <si>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</si>
  <si>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</si>
  <si>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</si>
  <si>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</si>
  <si>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</si>
  <si>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</si>
  <si>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</si>
  <si>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</si>
  <si>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</si>
  <si>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</si>
  <si>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</si>
  <si>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</si>
  <si>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</si>
  <si>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</si>
  <si>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</si>
  <si>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</si>
  <si>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</si>
  <si>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</si>
  <si>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</si>
  <si>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</si>
  <si>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</si>
  <si>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</si>
  <si>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</si>
  <si>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</si>
  <si>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</si>
  <si>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</si>
  <si>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</si>
  <si>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</si>
  <si>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</si>
  <si>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</si>
  <si>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</si>
  <si>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</si>
  <si>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</si>
  <si>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</si>
  <si>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</si>
  <si>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</si>
  <si>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</si>
  <si>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</si>
  <si>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</si>
  <si>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</si>
  <si>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</si>
  <si>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</si>
  <si>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</si>
  <si>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</si>
  <si>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</si>
  <si>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</si>
  <si>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</si>
  <si>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</si>
  <si>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</si>
  <si>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</si>
  <si>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</si>
  <si>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</si>
  <si>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</si>
  <si>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</si>
  <si>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</si>
  <si>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</si>
  <si>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</si>
  <si>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</si>
  <si>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</si>
  <si>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</si>
  <si>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</si>
  <si>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</si>
  <si>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</si>
  <si>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</si>
  <si>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</si>
  <si>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</si>
  <si>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</si>
  <si>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</si>
  <si>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</si>
  <si>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</si>
  <si>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</si>
  <si>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</si>
  <si>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</si>
  <si>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</si>
  <si>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</si>
  <si>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</si>
  <si>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</si>
  <si>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</si>
  <si>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</si>
  <si>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</si>
  <si>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</si>
  <si>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</si>
  <si>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</si>
  <si>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</si>
  <si>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</si>
  <si>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</si>
  <si>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</si>
  <si>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</si>
  <si>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</si>
  <si>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</si>
  <si>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</si>
  <si>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</si>
  <si>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</si>
  <si>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</si>
  <si>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</si>
  <si>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</si>
  <si>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</si>
  <si>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</si>
  <si>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</si>
  <si>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</si>
  <si>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</si>
  <si>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</si>
  <si>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</si>
  <si>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</si>
  <si>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</si>
  <si>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</si>
  <si>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</si>
  <si>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</si>
  <si>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</si>
  <si>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</si>
  <si>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</si>
  <si>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</si>
  <si>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</si>
  <si>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</si>
  <si>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</si>
  <si>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</si>
  <si>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</si>
  <si>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</si>
  <si>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</si>
  <si>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</si>
  <si>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</si>
  <si>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</si>
  <si>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</si>
  <si>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</si>
  <si>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</si>
  <si>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</si>
  <si>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</si>
  <si>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</si>
  <si>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</si>
  <si>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</si>
  <si>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</si>
  <si>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</si>
  <si>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</si>
  <si>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</si>
  <si>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</si>
  <si>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</si>
  <si>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</si>
  <si>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</si>
  <si>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</si>
  <si>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</si>
  <si>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</si>
  <si>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</si>
  <si>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</si>
  <si>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</si>
  <si>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</si>
  <si>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</si>
  <si>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</si>
  <si>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</si>
  <si>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</si>
  <si>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</si>
  <si>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</si>
  <si>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</si>
  <si>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</si>
  <si>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</si>
  <si>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</si>
  <si>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</si>
  <si>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</si>
  <si>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</si>
  <si>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</si>
  <si>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</si>
  <si>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</si>
  <si>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</si>
  <si>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</si>
  <si>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</si>
  <si>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</si>
  <si>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</si>
  <si>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</si>
  <si>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</si>
  <si>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</si>
  <si>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</si>
  <si>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</si>
  <si>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</si>
  <si>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</si>
  <si>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</si>
  <si>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</si>
  <si>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</si>
  <si>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</si>
  <si>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</si>
  <si>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</si>
  <si>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</si>
  <si>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</si>
  <si>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</si>
  <si>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</si>
  <si>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</si>
  <si>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</si>
  <si>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</si>
  <si>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</si>
  <si>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</si>
  <si>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</si>
  <si>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</si>
  <si>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</si>
  <si>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</si>
  <si>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</si>
  <si>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</si>
  <si>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</si>
  <si>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</si>
  <si>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</si>
  <si>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</si>
  <si>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</si>
  <si>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</si>
  <si>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</si>
  <si>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</si>
  <si>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</si>
  <si>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</si>
  <si>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</si>
  <si>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</si>
  <si>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</si>
  <si>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</si>
  <si>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</si>
  <si>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</si>
  <si>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</si>
  <si>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</si>
  <si>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</si>
  <si>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</si>
  <si>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</si>
  <si>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</si>
  <si>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</si>
  <si>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</si>
  <si>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</si>
  <si>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</si>
  <si>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</si>
  <si>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</si>
  <si>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</si>
  <si>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</si>
  <si>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</si>
  <si>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</si>
  <si>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</si>
  <si>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</si>
  <si>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</si>
  <si>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</si>
  <si>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</si>
  <si>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</si>
  <si>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</si>
  <si>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</si>
  <si>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</si>
  <si>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</si>
  <si>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</si>
  <si>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</si>
  <si>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</si>
  <si>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</si>
  <si>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</si>
  <si>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</si>
  <si>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</si>
  <si>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</si>
  <si>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</si>
  <si>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</si>
  <si>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</si>
  <si>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</si>
  <si>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</si>
  <si>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</si>
  <si>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</si>
  <si>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</si>
  <si>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</si>
  <si>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</si>
  <si>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</si>
  <si>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</si>
  <si>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</si>
  <si>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</si>
  <si>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</si>
  <si>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</si>
  <si>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</si>
  <si>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</si>
  <si>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</si>
  <si>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</si>
  <si>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</si>
  <si>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</si>
  <si>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</si>
  <si>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</si>
  <si>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</si>
  <si>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</si>
  <si>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</si>
  <si>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</si>
  <si>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</si>
  <si>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</si>
  <si>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</si>
  <si>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</si>
  <si>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</si>
  <si>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</si>
  <si>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</si>
  <si>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</si>
  <si>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</si>
  <si>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</si>
  <si>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</si>
  <si>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</si>
  <si>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</si>
  <si>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</si>
  <si>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</si>
  <si>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</si>
  <si>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</si>
  <si>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</si>
  <si>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</si>
  <si>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</si>
  <si>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</si>
  <si>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</si>
  <si>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</si>
  <si>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</si>
  <si>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</si>
  <si>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</si>
  <si>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</si>
  <si>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</si>
  <si>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</si>
  <si>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</si>
  <si>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</si>
  <si>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</si>
  <si>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</si>
  <si>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</si>
  <si>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</si>
  <si>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</si>
  <si>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</si>
  <si>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</si>
  <si>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</si>
  <si>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</si>
  <si>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</si>
  <si>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</si>
  <si>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</si>
  <si>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</si>
  <si>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</si>
  <si>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</si>
  <si>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</si>
  <si>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</si>
  <si>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</si>
  <si>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</si>
  <si>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</si>
  <si>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</si>
  <si>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</si>
  <si>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</si>
  <si>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</si>
  <si>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</si>
  <si>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</si>
  <si>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</si>
  <si>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</si>
  <si>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</si>
  <si>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</si>
  <si>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</si>
  <si>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</si>
  <si>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</si>
  <si>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</si>
  <si>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</si>
  <si>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</si>
  <si>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</si>
  <si>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</si>
  <si>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</si>
  <si>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</si>
  <si>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</si>
  <si>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</si>
  <si>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</si>
  <si>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</si>
  <si>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</si>
  <si>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</si>
  <si>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</si>
  <si>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</si>
  <si>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</si>
  <si>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</si>
  <si>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</si>
  <si>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</si>
  <si>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</si>
  <si>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</si>
  <si>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</si>
  <si>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</si>
  <si>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</si>
  <si>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</si>
  <si>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</si>
  <si>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</si>
  <si>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</si>
  <si>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</si>
  <si>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</si>
  <si>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</si>
  <si>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</si>
  <si>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</si>
  <si>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</si>
  <si>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</si>
  <si>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</si>
  <si>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</si>
  <si>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</si>
  <si>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</si>
  <si>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</si>
  <si>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</si>
  <si>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</si>
  <si>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</si>
  <si>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</si>
  <si>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</si>
  <si>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</si>
  <si>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</si>
  <si>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</si>
  <si>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</si>
  <si>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</si>
  <si>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</si>
  <si>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</si>
  <si>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</si>
  <si>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</si>
  <si>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</si>
  <si>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</si>
  <si>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</si>
  <si>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</si>
  <si>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</si>
  <si>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</si>
  <si>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</si>
  <si>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</si>
  <si>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</si>
  <si>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</si>
  <si>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</si>
  <si>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</si>
  <si>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</si>
  <si>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</si>
  <si>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</si>
  <si>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</si>
  <si>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</si>
  <si>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</si>
  <si>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</si>
  <si>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</si>
  <si>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</si>
  <si>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</si>
  <si>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</si>
  <si>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</si>
  <si>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</si>
  <si>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</si>
  <si>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</si>
  <si>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</si>
  <si>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</si>
  <si>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</si>
  <si>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</si>
  <si>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</si>
  <si>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</si>
  <si>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</si>
  <si>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</si>
  <si>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</si>
  <si>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</si>
  <si>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</si>
  <si>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</si>
  <si>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</si>
  <si>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</si>
  <si>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</si>
  <si>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</si>
  <si>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</si>
  <si>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</si>
  <si>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</si>
  <si>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</si>
  <si>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</si>
  <si>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</si>
  <si>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</si>
  <si>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</si>
  <si>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</si>
  <si>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</si>
  <si>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</si>
  <si>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</si>
  <si>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951  0801  0620071180  000  </t>
  </si>
  <si>
    <t xml:space="preserve">951  0801  0620071180  600  </t>
  </si>
  <si>
    <t xml:space="preserve">951  0801  0620071180  610  </t>
  </si>
  <si>
    <t>Расходы за счет средств резервного фонда Правительства Ростовской области в рамках подпрограммы "Развитие культурно-досуговой деятельности" муниципальной прграммы Пролетарского сельского поселения "Развитие культуры"</t>
  </si>
  <si>
    <t>Субсидии бюджетным учреждениям на иные цели</t>
  </si>
  <si>
    <t xml:space="preserve">951  0801  0620071180  612  </t>
  </si>
  <si>
    <t xml:space="preserve"> на 1 октября 2018 г.</t>
  </si>
  <si>
    <t>01.10.2018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</si>
</sst>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27" xfId="6" applyNumberFormat="1" applyFont="1" applyFill="1" applyBorder="1" applyAlignment="1">
      <alignment horizontal="left" wrapText="1" readingOrder="1"/>
    </xf>
    <xf numFmtId="0" fontId="16" fillId="2" borderId="11" xfId="0" applyFont="1" applyFill="1" applyBorder="1" applyAlignment="1">
      <alignment vertical="distributed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BreakPreview" zoomScaleNormal="100" zoomScaleSheetLayoutView="100" workbookViewId="0">
      <selection activeCell="E78" sqref="E78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5" t="s">
        <v>188</v>
      </c>
      <c r="E3" s="176"/>
      <c r="F3" s="3" t="s">
        <v>14</v>
      </c>
    </row>
    <row r="4" spans="1:6" ht="12.75" customHeight="1">
      <c r="A4" s="4" t="s">
        <v>662</v>
      </c>
      <c r="B4" s="4"/>
      <c r="C4" s="4"/>
      <c r="D4" s="4"/>
      <c r="E4" s="4" t="s">
        <v>190</v>
      </c>
      <c r="F4" s="5" t="s">
        <v>663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7" t="s">
        <v>194</v>
      </c>
      <c r="B7" s="177"/>
      <c r="C7" s="177"/>
      <c r="D7" s="177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8" t="s">
        <v>98</v>
      </c>
      <c r="C16" s="179" t="s">
        <v>21</v>
      </c>
      <c r="D16" s="180">
        <f>D18+D65</f>
        <v>21544500</v>
      </c>
      <c r="E16" s="180">
        <f>E18+E65+E64</f>
        <v>5816957.2800000003</v>
      </c>
      <c r="F16" s="174">
        <f>D16-E16</f>
        <v>15727542.719999999</v>
      </c>
    </row>
    <row r="17" spans="1:7" ht="15.75" customHeight="1">
      <c r="A17" s="61" t="s">
        <v>5</v>
      </c>
      <c r="B17" s="178"/>
      <c r="C17" s="179"/>
      <c r="D17" s="180"/>
      <c r="E17" s="180"/>
      <c r="F17" s="174"/>
    </row>
    <row r="18" spans="1:7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8287400</v>
      </c>
      <c r="E18" s="66">
        <f>E19+E30+E41++E57+E44+E27+E50+E53</f>
        <v>4722534.25</v>
      </c>
      <c r="F18" s="59">
        <f>D18-E18</f>
        <v>3564865.75</v>
      </c>
    </row>
    <row r="19" spans="1:7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1020050.99</v>
      </c>
      <c r="F19" s="55">
        <f t="shared" ref="F19:F43" si="0">D19-E19</f>
        <v>366849.01</v>
      </c>
    </row>
    <row r="20" spans="1:7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1020050.99</v>
      </c>
      <c r="F20" s="55">
        <f t="shared" si="0"/>
        <v>366849.01</v>
      </c>
      <c r="G20" s="169"/>
    </row>
    <row r="21" spans="1:7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1011597.09</v>
      </c>
      <c r="F21" s="55">
        <f t="shared" si="0"/>
        <v>375302.91000000003</v>
      </c>
    </row>
    <row r="22" spans="1:7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1347.65</v>
      </c>
      <c r="F22" s="55" t="s">
        <v>52</v>
      </c>
    </row>
    <row r="23" spans="1:7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7106.25</v>
      </c>
      <c r="F23" s="55" t="s">
        <v>52</v>
      </c>
    </row>
    <row r="24" spans="1:7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7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7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7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7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7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3554548.9</v>
      </c>
      <c r="F30" s="55">
        <f t="shared" si="0"/>
        <v>3150651.1</v>
      </c>
    </row>
    <row r="31" spans="1:7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60580.959999999999</v>
      </c>
      <c r="F31" s="55">
        <f t="shared" si="0"/>
        <v>285319.03999999998</v>
      </c>
    </row>
    <row r="32" spans="1:7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60580.959999999999</v>
      </c>
      <c r="F32" s="55">
        <f t="shared" si="0"/>
        <v>285319.03999999998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3493967.94</v>
      </c>
      <c r="F36" s="55">
        <f t="shared" si="0"/>
        <v>2865332.06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2611259.7799999998</v>
      </c>
      <c r="F37" s="55">
        <f t="shared" si="0"/>
        <v>1038140.2200000002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2611259.7799999998</v>
      </c>
      <c r="F38" s="55">
        <f t="shared" si="0"/>
        <v>1038140.2200000002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882708.16</v>
      </c>
      <c r="F39" s="55">
        <f t="shared" si="0"/>
        <v>1827191.8399999999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882708.16</v>
      </c>
      <c r="F40" s="55">
        <f t="shared" si="0"/>
        <v>1827191.8399999999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6106.8</v>
      </c>
      <c r="F44" s="55">
        <f>D44-E44</f>
        <v>6193.2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6106.8</v>
      </c>
      <c r="F45" s="55">
        <f>D45-E45</f>
        <v>6193.2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6106.8</v>
      </c>
      <c r="F46" s="55">
        <f>D46-E46</f>
        <v>6193.2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6106.8</v>
      </c>
      <c r="F47" s="55">
        <f>D47-E47</f>
        <v>6193.2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8" t="s">
        <v>648</v>
      </c>
      <c r="B53" s="45" t="s">
        <v>98</v>
      </c>
      <c r="C53" s="65" t="s">
        <v>649</v>
      </c>
      <c r="D53" s="67">
        <f t="shared" ref="D53:E55" si="5">D54</f>
        <v>128500</v>
      </c>
      <c r="E53" s="67">
        <f t="shared" si="5"/>
        <v>128491.53</v>
      </c>
      <c r="F53" s="55">
        <f>F54</f>
        <v>8.4700000000011642</v>
      </c>
    </row>
    <row r="54" spans="1:6" ht="105" customHeight="1">
      <c r="A54" s="62" t="s">
        <v>651</v>
      </c>
      <c r="B54" s="45" t="s">
        <v>98</v>
      </c>
      <c r="C54" s="65" t="s">
        <v>650</v>
      </c>
      <c r="D54" s="67">
        <f t="shared" si="5"/>
        <v>128500</v>
      </c>
      <c r="E54" s="67">
        <f t="shared" si="5"/>
        <v>128491.53</v>
      </c>
      <c r="F54" s="55">
        <f>F55</f>
        <v>8.4700000000011642</v>
      </c>
    </row>
    <row r="55" spans="1:6" ht="115.5" customHeight="1">
      <c r="A55" s="62" t="s">
        <v>653</v>
      </c>
      <c r="B55" s="45" t="s">
        <v>98</v>
      </c>
      <c r="C55" s="65" t="s">
        <v>652</v>
      </c>
      <c r="D55" s="67">
        <f>D56</f>
        <v>128500</v>
      </c>
      <c r="E55" s="67">
        <f t="shared" si="5"/>
        <v>128491.53</v>
      </c>
      <c r="F55" s="55">
        <f>D55-E55</f>
        <v>8.4700000000011642</v>
      </c>
    </row>
    <row r="56" spans="1:6" ht="119.25" customHeight="1">
      <c r="A56" s="62" t="s">
        <v>655</v>
      </c>
      <c r="B56" s="45" t="s">
        <v>98</v>
      </c>
      <c r="C56" s="65" t="s">
        <v>654</v>
      </c>
      <c r="D56" s="67">
        <v>128500</v>
      </c>
      <c r="E56" s="68">
        <v>128491.53</v>
      </c>
      <c r="F56" s="55">
        <f>D56-E56</f>
        <v>8.4700000000011642</v>
      </c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13336.03</v>
      </c>
      <c r="F57" s="55">
        <f>D57-E57</f>
        <v>41163.97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13336.03</v>
      </c>
      <c r="F60" s="55">
        <f t="shared" ref="F60:F64" si="6">D60-E60</f>
        <v>36663.97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13336.03</v>
      </c>
      <c r="F61" s="55">
        <f t="shared" si="6"/>
        <v>36663.97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13257100</v>
      </c>
      <c r="E65" s="66">
        <f>E66</f>
        <v>1094423.03</v>
      </c>
      <c r="F65" s="66">
        <f>F66</f>
        <v>12162676.970000001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13257100</v>
      </c>
      <c r="E66" s="67">
        <f>E70+E75+E67</f>
        <v>1094423.03</v>
      </c>
      <c r="F66" s="55">
        <f>F70+F75+F67</f>
        <v>12162676.970000001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43200</v>
      </c>
      <c r="F67" s="55">
        <f t="shared" si="7"/>
        <v>25900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43200</v>
      </c>
      <c r="F68" s="55">
        <f t="shared" si="7"/>
        <v>25900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43200</v>
      </c>
      <c r="F69" s="55">
        <f>D69-E69</f>
        <v>25900</v>
      </c>
    </row>
    <row r="70" spans="1:6" ht="27.75" customHeight="1">
      <c r="A70" s="62" t="s">
        <v>580</v>
      </c>
      <c r="B70" s="45" t="s">
        <v>98</v>
      </c>
      <c r="C70" s="160" t="s">
        <v>579</v>
      </c>
      <c r="D70" s="67">
        <f>D71+D73</f>
        <v>192900</v>
      </c>
      <c r="E70" s="67">
        <f>E71+E73</f>
        <v>139691.75</v>
      </c>
      <c r="F70" s="55">
        <f>D70-E70</f>
        <v>53208.25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192700</v>
      </c>
      <c r="E73" s="67">
        <f>E74</f>
        <v>139491.75</v>
      </c>
      <c r="F73" s="55">
        <f t="shared" ref="F73:F74" si="9">D73-E73</f>
        <v>53208.25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192700</v>
      </c>
      <c r="E74" s="68">
        <v>139491.75</v>
      </c>
      <c r="F74" s="55">
        <f t="shared" si="9"/>
        <v>53208.25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12995100</v>
      </c>
      <c r="E75" s="67">
        <f>SUM(E76)+E78</f>
        <v>911531.28</v>
      </c>
      <c r="F75" s="55">
        <f>D75-E75</f>
        <v>12083568.720000001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517431.28</v>
      </c>
      <c r="F76" s="55">
        <f t="shared" ref="F76:F77" si="10">D76-E76</f>
        <v>394768.72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517431.28</v>
      </c>
      <c r="F77" s="55">
        <f t="shared" si="10"/>
        <v>394768.72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12082900</v>
      </c>
      <c r="E78" s="67">
        <f>SUM(E79)</f>
        <v>394100</v>
      </c>
      <c r="F78" s="55">
        <f t="shared" ref="F78:F79" si="11">D78-E78</f>
        <v>11688800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12082900</v>
      </c>
      <c r="E79" s="67">
        <v>394100</v>
      </c>
      <c r="F79" s="55">
        <f t="shared" si="11"/>
        <v>11688800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2"/>
  <sheetViews>
    <sheetView showGridLines="0" view="pageBreakPreview" zoomScale="90" zoomScaleNormal="100" zoomScaleSheetLayoutView="90" workbookViewId="0">
      <selection activeCell="F302" sqref="F302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82">
        <v>200</v>
      </c>
      <c r="C5" s="182" t="s">
        <v>21</v>
      </c>
      <c r="D5" s="183">
        <f>D8+D129+D147+D176+D203+D257+D274+D282+D295+D249</f>
        <v>21799500</v>
      </c>
      <c r="E5" s="183">
        <f>E8+E129+E147+E176+E203+E257+E274+E282+E295+E249</f>
        <v>6212303.0700000003</v>
      </c>
      <c r="F5" s="183">
        <f>F8+F129+F147+F170+F203+F257+F274+F282+F295+F249</f>
        <v>15587196.93</v>
      </c>
    </row>
    <row r="6" spans="1:6" ht="22.5" customHeight="1">
      <c r="A6" s="90" t="s">
        <v>5</v>
      </c>
      <c r="B6" s="182"/>
      <c r="C6" s="182"/>
      <c r="D6" s="183"/>
      <c r="E6" s="183"/>
      <c r="F6" s="183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D8+D129+D147+D176+D203+D257+D274+D282+D295+D249</f>
        <v>21799500</v>
      </c>
      <c r="E7" s="119">
        <f>E8+E129+E147+E176+E203+E257+E274+E282+E295+E249</f>
        <v>6212303.0700000003</v>
      </c>
      <c r="F7" s="120">
        <f>D7-E7</f>
        <v>15587196.93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4653400</v>
      </c>
      <c r="E8" s="121">
        <f>SUM(E10+E57+E63+E69)</f>
        <v>3175226.52</v>
      </c>
      <c r="F8" s="122">
        <f t="shared" ref="F8" si="0">D8-E8</f>
        <v>1478173.48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81">
        <f>D10-E10</f>
        <v>1384276.94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4484000</v>
      </c>
      <c r="E10" s="119">
        <f>E12+E50</f>
        <v>3099723.06</v>
      </c>
      <c r="F10" s="181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4483800</v>
      </c>
      <c r="E11" s="119">
        <f t="shared" si="1"/>
        <v>3099523.06</v>
      </c>
      <c r="F11" s="120">
        <f t="shared" ref="F11:F16" si="2">D11-E11</f>
        <v>1384276.94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4483800</v>
      </c>
      <c r="E12" s="119">
        <f>E16+E35</f>
        <v>3099523.06</v>
      </c>
      <c r="F12" s="119">
        <f>SUM(F16)+F35</f>
        <v>1384276.94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2643461.2000000002</v>
      </c>
      <c r="F13" s="120">
        <f t="shared" si="2"/>
        <v>986038.79999999981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2643461.2000000002</v>
      </c>
      <c r="F14" s="120">
        <f t="shared" si="2"/>
        <v>986038.79999999981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2643461.2000000002</v>
      </c>
      <c r="F15" s="120">
        <f t="shared" si="2"/>
        <v>986038.79999999981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2753918.52</v>
      </c>
      <c r="F16" s="120">
        <f t="shared" si="2"/>
        <v>1083781.48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2753918.52</v>
      </c>
      <c r="F17" s="120">
        <f t="shared" ref="F17:F18" si="3">D17-E17</f>
        <v>1083781.48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2753918.52</v>
      </c>
      <c r="F18" s="120">
        <f t="shared" si="3"/>
        <v>1083781.48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2050948.6</v>
      </c>
      <c r="F19" s="181">
        <f t="shared" ref="F19" si="4">D19-E19</f>
        <v>736651.39999999991</v>
      </c>
    </row>
    <row r="20" spans="1:6" ht="19.5" hidden="1" customHeight="1">
      <c r="A20" s="90"/>
      <c r="B20" s="115"/>
      <c r="C20" s="115"/>
      <c r="D20" s="119"/>
      <c r="E20" s="119"/>
      <c r="F20" s="181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110457.32</v>
      </c>
      <c r="F21" s="120">
        <f t="shared" ref="F21:F22" si="5">D21-E21</f>
        <v>97742.68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592512.6</v>
      </c>
      <c r="F22" s="120">
        <f t="shared" si="5"/>
        <v>249387.40000000002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81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646100</v>
      </c>
      <c r="E24" s="119">
        <f>E25</f>
        <v>345604.54</v>
      </c>
      <c r="F24" s="181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646100</v>
      </c>
      <c r="E25" s="119">
        <f>E26</f>
        <v>345604.54</v>
      </c>
      <c r="F25" s="181">
        <f t="shared" ref="F25" si="7">D25-E25</f>
        <v>300495.46000000002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646100</v>
      </c>
      <c r="E26" s="119">
        <f>E27+E35</f>
        <v>345604.54</v>
      </c>
      <c r="F26" s="181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81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81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81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81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81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81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81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81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646100</v>
      </c>
      <c r="E35" s="119">
        <f>SUM(E39)+E36</f>
        <v>345604.54</v>
      </c>
      <c r="F35" s="120">
        <f t="shared" ref="F35:F39" si="12">D35-E35</f>
        <v>300495.46000000002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646100</v>
      </c>
      <c r="E39" s="119">
        <f>SUM(E40)</f>
        <v>345604.54</v>
      </c>
      <c r="F39" s="120">
        <f t="shared" si="12"/>
        <v>300495.46000000002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646100</v>
      </c>
      <c r="E40" s="119">
        <f t="shared" si="13"/>
        <v>345604.54</v>
      </c>
      <c r="F40" s="120">
        <f t="shared" ref="F40:F41" si="14">D40-E40</f>
        <v>300495.46000000002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646100</v>
      </c>
      <c r="E41" s="119">
        <v>345604.54</v>
      </c>
      <c r="F41" s="120">
        <f t="shared" si="14"/>
        <v>300495.46000000002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81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81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81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81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81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81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81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81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81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81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159400</v>
      </c>
      <c r="E69" s="121">
        <f>SUM(E70+E78+E102)</f>
        <v>75503.459999999992</v>
      </c>
      <c r="F69" s="122">
        <f t="shared" si="30"/>
        <v>83896.540000000008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7655</v>
      </c>
      <c r="F70" s="120">
        <f t="shared" ref="F70:F71" si="31">D70-E70</f>
        <v>14745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7655</v>
      </c>
      <c r="F71" s="120">
        <f t="shared" si="31"/>
        <v>14745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7655</v>
      </c>
      <c r="F72" s="120">
        <f t="shared" ref="F72" si="33">D72-E72</f>
        <v>14745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7655</v>
      </c>
      <c r="F73" s="120">
        <f t="shared" ref="F73:F74" si="34">D73-E73</f>
        <v>14745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7655</v>
      </c>
      <c r="F74" s="120">
        <f t="shared" si="34"/>
        <v>14745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3043</v>
      </c>
      <c r="F75" s="120">
        <f t="shared" ref="F75:F76" si="35">D75-E75</f>
        <v>10157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4612</v>
      </c>
      <c r="F76" s="120">
        <f t="shared" si="35"/>
        <v>4588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86400</v>
      </c>
      <c r="E77" s="119">
        <f>E79+E84+E89</f>
        <v>32560</v>
      </c>
      <c r="F77" s="181">
        <f t="shared" ref="F77" si="36">D77-E77</f>
        <v>53840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90000</v>
      </c>
      <c r="E78" s="119">
        <f>E79+E84+E94+E98</f>
        <v>21760</v>
      </c>
      <c r="F78" s="181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72000</v>
      </c>
      <c r="E84" s="119">
        <f>E85+E89</f>
        <v>21760</v>
      </c>
      <c r="F84" s="119">
        <f t="shared" si="40"/>
        <v>50240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57600</v>
      </c>
      <c r="E85" s="119">
        <f>SUM(E86)</f>
        <v>10960</v>
      </c>
      <c r="F85" s="119">
        <f t="shared" ref="F85:F86" si="42">D85-E85</f>
        <v>46640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57600</v>
      </c>
      <c r="E86" s="119">
        <f t="shared" si="41"/>
        <v>10960</v>
      </c>
      <c r="F86" s="119">
        <f t="shared" si="42"/>
        <v>46640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57600</v>
      </c>
      <c r="E87" s="119">
        <f>E88</f>
        <v>10960</v>
      </c>
      <c r="F87" s="120">
        <f t="shared" ref="F87:F88" si="43">D87-E87</f>
        <v>46640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57600</v>
      </c>
      <c r="E88" s="119">
        <v>10960</v>
      </c>
      <c r="F88" s="120">
        <f t="shared" si="43"/>
        <v>46640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10800</v>
      </c>
      <c r="F89" s="119">
        <f t="shared" ref="F89:F90" si="45">D89-E89</f>
        <v>3600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10800</v>
      </c>
      <c r="F90" s="119">
        <f t="shared" si="45"/>
        <v>3600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10800</v>
      </c>
      <c r="F91" s="120">
        <f t="shared" ref="F91:F93" si="46">D91-E91</f>
        <v>3600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10800</v>
      </c>
      <c r="F92" s="128">
        <f t="shared" si="46"/>
        <v>3600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47000</v>
      </c>
      <c r="E102" s="123">
        <f>SUM(E103)</f>
        <v>46088.46</v>
      </c>
      <c r="F102" s="124">
        <f t="shared" ref="F102:F103" si="53">D102-E102</f>
        <v>911.54000000000087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47000</v>
      </c>
      <c r="E103" s="119">
        <f>SUM(E104+E108+E125)</f>
        <v>46088.46</v>
      </c>
      <c r="F103" s="120">
        <f t="shared" si="53"/>
        <v>911.54000000000087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24850</v>
      </c>
      <c r="F108" s="181">
        <f t="shared" ref="F108" si="58">D108-E108</f>
        <v>150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24850</v>
      </c>
      <c r="F109" s="181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24850</v>
      </c>
      <c r="F110" s="181">
        <f t="shared" ref="F110" si="59">D110-E110</f>
        <v>150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24850</v>
      </c>
      <c r="F111" s="181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24850</v>
      </c>
      <c r="F112" s="120">
        <f t="shared" ref="F112:F113" si="60">D112-E112</f>
        <v>150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24850</v>
      </c>
      <c r="F113" s="120">
        <f t="shared" si="60"/>
        <v>150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81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81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81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81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81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81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81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81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81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81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81">
        <f>F126</f>
        <v>761.54000000000087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12000</v>
      </c>
      <c r="E125" s="119">
        <f>E126</f>
        <v>11238.46</v>
      </c>
      <c r="F125" s="181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12000</v>
      </c>
      <c r="E126" s="119">
        <f t="shared" si="66"/>
        <v>11238.46</v>
      </c>
      <c r="F126" s="120">
        <f t="shared" ref="F126:F127" si="67">D126-E126</f>
        <v>761.54000000000087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12000</v>
      </c>
      <c r="E127" s="119">
        <f t="shared" si="66"/>
        <v>11238.46</v>
      </c>
      <c r="F127" s="120">
        <f t="shared" si="67"/>
        <v>761.54000000000087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12000</v>
      </c>
      <c r="E128" s="119">
        <v>11238.46</v>
      </c>
      <c r="F128" s="120">
        <f t="shared" ref="F128" si="68">D128-E128</f>
        <v>761.54000000000087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192700</v>
      </c>
      <c r="E129" s="121">
        <f>E130</f>
        <v>127418.01999999999</v>
      </c>
      <c r="F129" s="131">
        <f>D129-E129</f>
        <v>65281.98000000001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192700</v>
      </c>
      <c r="E130" s="119">
        <f t="shared" ref="D130:E133" si="69">E131</f>
        <v>127418.01999999999</v>
      </c>
      <c r="F130" s="181">
        <f t="shared" ref="F130" si="70">D130-E130</f>
        <v>65281.98000000001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192700</v>
      </c>
      <c r="E131" s="119">
        <f>E133</f>
        <v>127418.01999999999</v>
      </c>
      <c r="F131" s="181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192700</v>
      </c>
      <c r="E132" s="119">
        <f>SUM(E133)</f>
        <v>127418.01999999999</v>
      </c>
      <c r="F132" s="120">
        <f t="shared" ref="F132:F133" si="71">D132-E132</f>
        <v>65281.98000000001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192700</v>
      </c>
      <c r="E133" s="119">
        <f t="shared" si="69"/>
        <v>127418.01999999999</v>
      </c>
      <c r="F133" s="120">
        <f t="shared" si="71"/>
        <v>65281.98000000001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192700</v>
      </c>
      <c r="E134" s="119">
        <f>SUM(E135+E139)</f>
        <v>127418.01999999999</v>
      </c>
      <c r="F134" s="119">
        <f t="shared" ref="F134:F135" si="72">D134-E134</f>
        <v>65281.98000000001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127418.01999999999</v>
      </c>
      <c r="F135" s="119">
        <f t="shared" si="72"/>
        <v>52481.98000000001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127418.01999999999</v>
      </c>
      <c r="F136" s="120">
        <f t="shared" ref="F136:F137" si="73">D136-E136</f>
        <v>52481.98000000001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101923.06</v>
      </c>
      <c r="F137" s="120">
        <f t="shared" si="73"/>
        <v>36276.94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25494.959999999999</v>
      </c>
      <c r="F138" s="120">
        <f t="shared" ref="F138" si="74">D138-E138</f>
        <v>16205.04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12800</v>
      </c>
      <c r="E139" s="164">
        <f t="shared" si="75"/>
        <v>0</v>
      </c>
      <c r="F139" s="128">
        <f>D139-E139</f>
        <v>12800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12800</v>
      </c>
      <c r="E140" s="119">
        <f t="shared" si="75"/>
        <v>0</v>
      </c>
      <c r="F140" s="162">
        <f>D140-E140</f>
        <v>12800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12800</v>
      </c>
      <c r="E141" s="119">
        <f t="shared" si="75"/>
        <v>0</v>
      </c>
      <c r="F141" s="162">
        <f>D141-E141</f>
        <v>12800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12800</v>
      </c>
      <c r="E142" s="119">
        <f t="shared" si="75"/>
        <v>0</v>
      </c>
      <c r="F142" s="162">
        <f>D142-E142</f>
        <v>12800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12800</v>
      </c>
      <c r="E143" s="119">
        <v>0</v>
      </c>
      <c r="F143" s="162">
        <f>D143-E143</f>
        <v>12800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81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81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26810</v>
      </c>
      <c r="F147" s="122">
        <f t="shared" si="77"/>
        <v>64590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26810</v>
      </c>
      <c r="F148" s="120">
        <f t="shared" ref="F148:F149" si="78">D148-E148</f>
        <v>64590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26810</v>
      </c>
      <c r="F149" s="120">
        <f t="shared" si="78"/>
        <v>64590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81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81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81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81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81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81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81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81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81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81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337411.95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436088.05</v>
      </c>
      <c r="F176" s="121">
        <f>D176-E176</f>
        <v>337411.95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436088.05</v>
      </c>
      <c r="F177" s="120">
        <f t="shared" ref="F177:F178" si="96">D177-E177</f>
        <v>337411.95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436088.05</v>
      </c>
      <c r="F178" s="120">
        <f t="shared" si="96"/>
        <v>337411.95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407082.89</v>
      </c>
      <c r="F179" s="120">
        <f t="shared" ref="F179:F180" si="97">D179-E179</f>
        <v>316417.11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147191</v>
      </c>
      <c r="F180" s="120">
        <f t="shared" si="97"/>
        <v>316409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147191</v>
      </c>
      <c r="F181" s="120">
        <f t="shared" ref="F181:F182" si="99">D181-E181</f>
        <v>316409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147191</v>
      </c>
      <c r="F182" s="120">
        <f t="shared" si="99"/>
        <v>316409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147191</v>
      </c>
      <c r="F183" s="120">
        <f t="shared" ref="F183:F186" si="100">D183-E183</f>
        <v>316409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259891.89</v>
      </c>
      <c r="F187" s="120">
        <f t="shared" ref="F187" si="102">D187-E187</f>
        <v>8.1099999999860302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259891.89</v>
      </c>
      <c r="F188" s="120">
        <f t="shared" ref="F188:F189" si="103">D188-E188</f>
        <v>8.1099999999860302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259891.89</v>
      </c>
      <c r="F189" s="120">
        <f t="shared" si="103"/>
        <v>8.1099999999860302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259891.89</v>
      </c>
      <c r="F190" s="181">
        <f t="shared" ref="F190" si="104">D190-E190</f>
        <v>8.1099999999860302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81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81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81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81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81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81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81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29005.16</v>
      </c>
      <c r="F198" s="120">
        <f t="shared" ref="F198:F199" si="109">D198-E198</f>
        <v>20994.84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29005.16</v>
      </c>
      <c r="F199" s="120">
        <f t="shared" si="109"/>
        <v>20994.84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29005.16</v>
      </c>
      <c r="F200" s="120">
        <f t="shared" ref="F200:F201" si="110">D200-E200</f>
        <v>20994.84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29005.16</v>
      </c>
      <c r="F201" s="120">
        <f t="shared" si="110"/>
        <v>20994.84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29005.16</v>
      </c>
      <c r="F202" s="120">
        <f t="shared" ref="F202:F203" si="111">D202-E202</f>
        <v>20994.84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13669000</v>
      </c>
      <c r="E203" s="121">
        <f>E204+E230+E215</f>
        <v>765265.65999999992</v>
      </c>
      <c r="F203" s="122">
        <f t="shared" si="111"/>
        <v>12903734.34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8018.96</v>
      </c>
      <c r="F204" s="120">
        <f t="shared" ref="F204:F205" si="112">D204-E204</f>
        <v>18081.04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8018.96</v>
      </c>
      <c r="F205" s="120">
        <f t="shared" si="112"/>
        <v>18081.04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8018.96</v>
      </c>
      <c r="F206" s="120">
        <f t="shared" ref="F206:F207" si="114">D206-E206</f>
        <v>18081.04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8018.96</v>
      </c>
      <c r="F207" s="120">
        <f t="shared" si="114"/>
        <v>4081.04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8018.96</v>
      </c>
      <c r="F208" s="120">
        <f t="shared" ref="F208:F209" si="115">D208-E208</f>
        <v>4081.04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8018.96</v>
      </c>
      <c r="F209" s="120">
        <f t="shared" si="115"/>
        <v>4081.04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8018.96</v>
      </c>
      <c r="F210" s="119">
        <f t="shared" ref="F210" si="116">D210-E210</f>
        <v>4081.04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12411000</v>
      </c>
      <c r="E215" s="119">
        <f t="shared" si="119"/>
        <v>54930.2</v>
      </c>
      <c r="F215" s="120">
        <f>D215-E215</f>
        <v>12356069.800000001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12411000</v>
      </c>
      <c r="E216" s="119">
        <f>E217</f>
        <v>54930.2</v>
      </c>
      <c r="F216" s="120">
        <f t="shared" ref="F216:F225" si="120">D216-E216</f>
        <v>12356069.800000001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12411000</v>
      </c>
      <c r="E217" s="164">
        <f>E222+E218+E226</f>
        <v>54930.2</v>
      </c>
      <c r="F217" s="120">
        <f>D217-E217</f>
        <v>12356069.800000001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54930.2</v>
      </c>
      <c r="F222" s="120">
        <f t="shared" si="120"/>
        <v>56069.8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54930.2</v>
      </c>
      <c r="F223" s="120">
        <f t="shared" si="120"/>
        <v>56069.8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54930.2</v>
      </c>
      <c r="F224" s="120">
        <f t="shared" si="120"/>
        <v>56069.8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54930.2</v>
      </c>
      <c r="F225" s="120">
        <f t="shared" si="120"/>
        <v>56069.8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12300000</v>
      </c>
      <c r="E226" s="162">
        <f t="shared" si="119"/>
        <v>0</v>
      </c>
      <c r="F226" s="120">
        <f t="shared" ref="F226:F229" si="122">D226-E226</f>
        <v>12300000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12300000</v>
      </c>
      <c r="E227" s="162">
        <f t="shared" si="119"/>
        <v>0</v>
      </c>
      <c r="F227" s="120">
        <f t="shared" si="122"/>
        <v>12300000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12300000</v>
      </c>
      <c r="E228" s="162">
        <f t="shared" si="119"/>
        <v>0</v>
      </c>
      <c r="F228" s="120">
        <f t="shared" si="122"/>
        <v>12300000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12300000</v>
      </c>
      <c r="E229" s="162">
        <v>0</v>
      </c>
      <c r="F229" s="120">
        <f t="shared" si="122"/>
        <v>12300000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1231900</v>
      </c>
      <c r="E230" s="119">
        <f>E231+E245</f>
        <v>702316.5</v>
      </c>
      <c r="F230" s="120">
        <f t="shared" ref="F230:F231" si="123">D230-E230</f>
        <v>529583.5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1221900</v>
      </c>
      <c r="E231" s="119">
        <f>SUM(E232)</f>
        <v>702316.5</v>
      </c>
      <c r="F231" s="120">
        <f t="shared" si="123"/>
        <v>519583.5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1221900</v>
      </c>
      <c r="E232" s="119">
        <f>E233+E237+E241</f>
        <v>702316.5</v>
      </c>
      <c r="F232" s="120">
        <f t="shared" ref="F232:F233" si="124">D232-E232</f>
        <v>519583.5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276709.95</v>
      </c>
      <c r="F233" s="120">
        <f t="shared" si="124"/>
        <v>133690.04999999999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276709.95</v>
      </c>
      <c r="F234" s="120">
        <f t="shared" ref="F234:F235" si="126">D234-E234</f>
        <v>133690.04999999999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276709.95</v>
      </c>
      <c r="F235" s="120">
        <f t="shared" si="126"/>
        <v>133690.04999999999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276709.95</v>
      </c>
      <c r="F236" s="120">
        <f t="shared" ref="F236:F237" si="127">D236-E236</f>
        <v>133690.04999999999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41935.199999999997</v>
      </c>
      <c r="F237" s="120">
        <f t="shared" si="127"/>
        <v>18064.800000000003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41935.199999999997</v>
      </c>
      <c r="F238" s="120">
        <f t="shared" ref="F238:F239" si="129">D238-E238</f>
        <v>18064.800000000003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41935.199999999997</v>
      </c>
      <c r="F239" s="120">
        <f t="shared" si="129"/>
        <v>18064.800000000003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41935.199999999997</v>
      </c>
      <c r="F240" s="120">
        <f t="shared" ref="F240:F241" si="130">D240-E240</f>
        <v>18064.800000000003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751500</v>
      </c>
      <c r="E241" s="119">
        <f t="shared" ref="D241:E243" si="131">E242</f>
        <v>383671.35</v>
      </c>
      <c r="F241" s="120">
        <f t="shared" si="130"/>
        <v>367828.65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751500</v>
      </c>
      <c r="E242" s="119">
        <f t="shared" si="131"/>
        <v>383671.35</v>
      </c>
      <c r="F242" s="120">
        <f t="shared" ref="F242:F243" si="132">D242-E242</f>
        <v>367828.65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751500</v>
      </c>
      <c r="E243" s="119">
        <f t="shared" si="131"/>
        <v>383671.35</v>
      </c>
      <c r="F243" s="120">
        <f t="shared" si="132"/>
        <v>367828.65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751500</v>
      </c>
      <c r="E244" s="119">
        <v>383671.35</v>
      </c>
      <c r="F244" s="120">
        <f t="shared" ref="F244:F256" si="133">D244-E244</f>
        <v>367828.65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22400</v>
      </c>
      <c r="E249" s="119">
        <f t="shared" si="135"/>
        <v>9600</v>
      </c>
      <c r="F249" s="120">
        <f t="shared" si="133"/>
        <v>12800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22400</v>
      </c>
      <c r="E250" s="119">
        <f t="shared" si="135"/>
        <v>9600</v>
      </c>
      <c r="F250" s="120">
        <f t="shared" si="133"/>
        <v>12800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22400</v>
      </c>
      <c r="E251" s="119">
        <f t="shared" si="135"/>
        <v>9600</v>
      </c>
      <c r="F251" s="120">
        <f t="shared" si="133"/>
        <v>12800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22400</v>
      </c>
      <c r="E252" s="119">
        <f t="shared" si="135"/>
        <v>9600</v>
      </c>
      <c r="F252" s="120">
        <f t="shared" si="133"/>
        <v>12800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22400</v>
      </c>
      <c r="E253" s="119">
        <f t="shared" si="135"/>
        <v>9600</v>
      </c>
      <c r="F253" s="120">
        <f t="shared" si="133"/>
        <v>12800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22400</v>
      </c>
      <c r="E254" s="119">
        <f t="shared" si="135"/>
        <v>9600</v>
      </c>
      <c r="F254" s="120">
        <f t="shared" si="133"/>
        <v>12800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22400</v>
      </c>
      <c r="E255" s="119">
        <f t="shared" si="135"/>
        <v>9600</v>
      </c>
      <c r="F255" s="120">
        <f t="shared" si="133"/>
        <v>12800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22400</v>
      </c>
      <c r="E256" s="119">
        <v>9600</v>
      </c>
      <c r="F256" s="120">
        <f t="shared" si="133"/>
        <v>12800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2296100</v>
      </c>
      <c r="E257" s="121">
        <f>E258</f>
        <v>1603902.9</v>
      </c>
      <c r="F257" s="122">
        <f t="shared" ref="F257" si="136">D257-E257</f>
        <v>692197.10000000009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2296100</v>
      </c>
      <c r="E258" s="119">
        <f>E260</f>
        <v>1603902.9</v>
      </c>
      <c r="F258" s="181">
        <f t="shared" ref="F258" si="137">D258-E258</f>
        <v>692197.10000000009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81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2296100</v>
      </c>
      <c r="E260" s="119">
        <f>E261</f>
        <v>1603902.9</v>
      </c>
      <c r="F260" s="128">
        <f t="shared" ref="F260" si="138">D260-E260</f>
        <v>692197.10000000009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D262+D270+D266</f>
        <v>2296100</v>
      </c>
      <c r="E261" s="119">
        <f>E262+E270+E267</f>
        <v>1603902.9</v>
      </c>
      <c r="F261" s="128">
        <f t="shared" ref="F261" si="139">D261-E261</f>
        <v>692197.10000000009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1548100</v>
      </c>
      <c r="E262" s="119">
        <f t="shared" si="140"/>
        <v>1258242.96</v>
      </c>
      <c r="F262" s="128">
        <f>D262-E262</f>
        <v>289857.04000000004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1548100</v>
      </c>
      <c r="E263" s="119">
        <f t="shared" si="140"/>
        <v>1258242.96</v>
      </c>
      <c r="F263" s="120">
        <f t="shared" ref="F263:F264" si="141">D263-E263</f>
        <v>289857.04000000004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1548100</v>
      </c>
      <c r="E264" s="119">
        <f t="shared" si="140"/>
        <v>1258242.96</v>
      </c>
      <c r="F264" s="120">
        <f t="shared" si="141"/>
        <v>289857.04000000004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1548100</v>
      </c>
      <c r="E265" s="119">
        <v>1258242.96</v>
      </c>
      <c r="F265" s="120">
        <f t="shared" ref="F265:F274" si="142">D265-E265</f>
        <v>289857.04000000004</v>
      </c>
    </row>
    <row r="266" spans="1:6" ht="99.75" customHeight="1">
      <c r="A266" s="173" t="s">
        <v>659</v>
      </c>
      <c r="B266" s="171">
        <v>200</v>
      </c>
      <c r="C266" s="133" t="s">
        <v>656</v>
      </c>
      <c r="D266" s="170">
        <f t="shared" ref="D266:F268" si="143">D267</f>
        <v>180000</v>
      </c>
      <c r="E266" s="170">
        <f t="shared" si="143"/>
        <v>0</v>
      </c>
      <c r="F266" s="120">
        <f t="shared" si="143"/>
        <v>180000</v>
      </c>
    </row>
    <row r="267" spans="1:6" ht="50.25" customHeight="1">
      <c r="A267" s="100" t="s">
        <v>426</v>
      </c>
      <c r="B267" s="171">
        <v>200</v>
      </c>
      <c r="C267" s="133" t="s">
        <v>657</v>
      </c>
      <c r="D267" s="170">
        <f t="shared" si="143"/>
        <v>180000</v>
      </c>
      <c r="E267" s="170">
        <f t="shared" si="143"/>
        <v>0</v>
      </c>
      <c r="F267" s="120">
        <f t="shared" si="143"/>
        <v>180000</v>
      </c>
    </row>
    <row r="268" spans="1:6" ht="30" customHeight="1">
      <c r="A268" s="100" t="s">
        <v>103</v>
      </c>
      <c r="B268" s="171">
        <v>200</v>
      </c>
      <c r="C268" s="133" t="s">
        <v>658</v>
      </c>
      <c r="D268" s="170">
        <f t="shared" si="143"/>
        <v>180000</v>
      </c>
      <c r="E268" s="170">
        <f t="shared" si="143"/>
        <v>0</v>
      </c>
      <c r="F268" s="120">
        <f t="shared" si="143"/>
        <v>180000</v>
      </c>
    </row>
    <row r="269" spans="1:6" ht="33.75" customHeight="1">
      <c r="A269" s="100" t="s">
        <v>660</v>
      </c>
      <c r="B269" s="171">
        <v>200</v>
      </c>
      <c r="C269" s="133" t="s">
        <v>661</v>
      </c>
      <c r="D269" s="170">
        <v>180000</v>
      </c>
      <c r="E269" s="170"/>
      <c r="F269" s="120">
        <f>D269-E269</f>
        <v>180000</v>
      </c>
    </row>
    <row r="270" spans="1:6" s="57" customFormat="1" ht="112.5" customHeight="1">
      <c r="A270" s="172" t="s">
        <v>576</v>
      </c>
      <c r="B270" s="115">
        <v>200</v>
      </c>
      <c r="C270" s="135" t="s">
        <v>543</v>
      </c>
      <c r="D270" s="119">
        <f>D272</f>
        <v>568000</v>
      </c>
      <c r="E270" s="119">
        <f>E272</f>
        <v>345659.94</v>
      </c>
      <c r="F270" s="120">
        <f>D270-E270</f>
        <v>222340.06</v>
      </c>
    </row>
    <row r="271" spans="1:6" s="57" customFormat="1" ht="53.25" customHeight="1">
      <c r="A271" s="100" t="s">
        <v>426</v>
      </c>
      <c r="B271" s="115">
        <v>200</v>
      </c>
      <c r="C271" s="135" t="s">
        <v>544</v>
      </c>
      <c r="D271" s="119">
        <f>D272</f>
        <v>568000</v>
      </c>
      <c r="E271" s="119">
        <f>E272</f>
        <v>345659.94</v>
      </c>
      <c r="F271" s="120">
        <f>D271-E271</f>
        <v>222340.06</v>
      </c>
    </row>
    <row r="272" spans="1:6" s="57" customFormat="1" ht="15.75" customHeight="1">
      <c r="A272" s="100" t="s">
        <v>103</v>
      </c>
      <c r="B272" s="115">
        <v>200</v>
      </c>
      <c r="C272" s="135" t="s">
        <v>545</v>
      </c>
      <c r="D272" s="119">
        <f>D273</f>
        <v>568000</v>
      </c>
      <c r="E272" s="119">
        <f>E273</f>
        <v>345659.94</v>
      </c>
      <c r="F272" s="120">
        <f t="shared" ref="F272:F273" si="144">D272-E272</f>
        <v>222340.06</v>
      </c>
    </row>
    <row r="273" spans="1:6" s="57" customFormat="1" ht="90" customHeight="1">
      <c r="A273" s="90" t="s">
        <v>546</v>
      </c>
      <c r="B273" s="115">
        <v>200</v>
      </c>
      <c r="C273" s="135" t="s">
        <v>547</v>
      </c>
      <c r="D273" s="119">
        <v>568000</v>
      </c>
      <c r="E273" s="119">
        <v>345659.94</v>
      </c>
      <c r="F273" s="120">
        <f t="shared" si="144"/>
        <v>222340.06</v>
      </c>
    </row>
    <row r="274" spans="1:6" ht="15" customHeight="1">
      <c r="A274" s="89" t="s">
        <v>96</v>
      </c>
      <c r="B274" s="115">
        <v>200</v>
      </c>
      <c r="C274" s="115" t="s">
        <v>431</v>
      </c>
      <c r="D274" s="121">
        <f>D275</f>
        <v>90000</v>
      </c>
      <c r="E274" s="121">
        <f>E275</f>
        <v>67500</v>
      </c>
      <c r="F274" s="122">
        <f t="shared" si="142"/>
        <v>22500</v>
      </c>
    </row>
    <row r="275" spans="1:6" ht="15" customHeight="1">
      <c r="A275" s="90" t="s">
        <v>224</v>
      </c>
      <c r="B275" s="115">
        <v>200</v>
      </c>
      <c r="C275" s="115" t="s">
        <v>432</v>
      </c>
      <c r="D275" s="119">
        <f t="shared" ref="D275:E278" si="145">D276</f>
        <v>90000</v>
      </c>
      <c r="E275" s="119">
        <f t="shared" si="145"/>
        <v>67500</v>
      </c>
      <c r="F275" s="120">
        <f t="shared" ref="F275:F276" si="146">D275-E275</f>
        <v>22500</v>
      </c>
    </row>
    <row r="276" spans="1:6" ht="55.5" customHeight="1">
      <c r="A276" s="90" t="s">
        <v>129</v>
      </c>
      <c r="B276" s="115">
        <v>200</v>
      </c>
      <c r="C276" s="115" t="s">
        <v>433</v>
      </c>
      <c r="D276" s="119">
        <f t="shared" si="145"/>
        <v>90000</v>
      </c>
      <c r="E276" s="119">
        <f t="shared" si="145"/>
        <v>67500</v>
      </c>
      <c r="F276" s="120">
        <f t="shared" si="146"/>
        <v>22500</v>
      </c>
    </row>
    <row r="277" spans="1:6" ht="122.25" customHeight="1">
      <c r="A277" s="90" t="s">
        <v>157</v>
      </c>
      <c r="B277" s="115">
        <v>200</v>
      </c>
      <c r="C277" s="115" t="s">
        <v>434</v>
      </c>
      <c r="D277" s="119">
        <f t="shared" si="145"/>
        <v>90000</v>
      </c>
      <c r="E277" s="119">
        <f t="shared" si="145"/>
        <v>67500</v>
      </c>
      <c r="F277" s="120">
        <f t="shared" ref="F277:F278" si="147">D277-E277</f>
        <v>22500</v>
      </c>
    </row>
    <row r="278" spans="1:6" ht="204.75" customHeight="1">
      <c r="A278" s="90" t="s">
        <v>225</v>
      </c>
      <c r="B278" s="115">
        <v>200</v>
      </c>
      <c r="C278" s="115" t="s">
        <v>435</v>
      </c>
      <c r="D278" s="119">
        <f t="shared" si="145"/>
        <v>90000</v>
      </c>
      <c r="E278" s="119">
        <f t="shared" si="145"/>
        <v>67500</v>
      </c>
      <c r="F278" s="120">
        <f t="shared" si="147"/>
        <v>22500</v>
      </c>
    </row>
    <row r="279" spans="1:6" ht="20.25" customHeight="1">
      <c r="A279" s="90" t="s">
        <v>97</v>
      </c>
      <c r="B279" s="115">
        <v>200</v>
      </c>
      <c r="C279" s="115" t="s">
        <v>436</v>
      </c>
      <c r="D279" s="119">
        <f>SUM(D280)</f>
        <v>90000</v>
      </c>
      <c r="E279" s="119">
        <f>SUM(E280)</f>
        <v>67500</v>
      </c>
      <c r="F279" s="120">
        <f t="shared" ref="F279:F280" si="148">D279-E279</f>
        <v>22500</v>
      </c>
    </row>
    <row r="280" spans="1:6" ht="39.75" customHeight="1">
      <c r="A280" s="100" t="s">
        <v>437</v>
      </c>
      <c r="B280" s="115">
        <v>200</v>
      </c>
      <c r="C280" s="115" t="s">
        <v>438</v>
      </c>
      <c r="D280" s="119">
        <f>SUM(D281)</f>
        <v>90000</v>
      </c>
      <c r="E280" s="119">
        <f>SUM(E281)</f>
        <v>67500</v>
      </c>
      <c r="F280" s="120">
        <f t="shared" si="148"/>
        <v>22500</v>
      </c>
    </row>
    <row r="281" spans="1:6" ht="30.75" customHeight="1">
      <c r="A281" s="90" t="s">
        <v>226</v>
      </c>
      <c r="B281" s="115">
        <v>200</v>
      </c>
      <c r="C281" s="115" t="s">
        <v>439</v>
      </c>
      <c r="D281" s="119">
        <v>90000</v>
      </c>
      <c r="E281" s="119">
        <v>67500</v>
      </c>
      <c r="F281" s="120">
        <f t="shared" ref="F281" si="149">D281-E281</f>
        <v>22500</v>
      </c>
    </row>
    <row r="282" spans="1:6" ht="21.75" customHeight="1">
      <c r="A282" s="89" t="s">
        <v>81</v>
      </c>
      <c r="B282" s="115">
        <v>200</v>
      </c>
      <c r="C282" s="115" t="s">
        <v>440</v>
      </c>
      <c r="D282" s="121">
        <f t="shared" ref="D282:E288" si="150">D283</f>
        <v>10000</v>
      </c>
      <c r="E282" s="121">
        <f t="shared" si="150"/>
        <v>0</v>
      </c>
      <c r="F282" s="122">
        <f t="shared" ref="F282:F285" si="151">D282-E282</f>
        <v>10000</v>
      </c>
    </row>
    <row r="283" spans="1:6" ht="27" customHeight="1">
      <c r="A283" s="104" t="s">
        <v>82</v>
      </c>
      <c r="B283" s="115">
        <v>200</v>
      </c>
      <c r="C283" s="115" t="s">
        <v>441</v>
      </c>
      <c r="D283" s="119">
        <f>D285+D290</f>
        <v>10000</v>
      </c>
      <c r="E283" s="119">
        <f>E285+E290</f>
        <v>0</v>
      </c>
      <c r="F283" s="120">
        <f t="shared" si="151"/>
        <v>10000</v>
      </c>
    </row>
    <row r="284" spans="1:6" ht="49.5" customHeight="1">
      <c r="A284" s="104" t="s">
        <v>158</v>
      </c>
      <c r="B284" s="115">
        <v>200</v>
      </c>
      <c r="C284" s="115" t="s">
        <v>448</v>
      </c>
      <c r="D284" s="119">
        <v>10000</v>
      </c>
      <c r="E284" s="119">
        <f>E285</f>
        <v>0</v>
      </c>
      <c r="F284" s="120">
        <f t="shared" si="151"/>
        <v>10000</v>
      </c>
    </row>
    <row r="285" spans="1:6" ht="64.5" customHeight="1">
      <c r="A285" s="90" t="s">
        <v>159</v>
      </c>
      <c r="B285" s="115">
        <v>200</v>
      </c>
      <c r="C285" s="115" t="s">
        <v>442</v>
      </c>
      <c r="D285" s="119">
        <f t="shared" si="150"/>
        <v>5000</v>
      </c>
      <c r="E285" s="119">
        <f t="shared" si="150"/>
        <v>0</v>
      </c>
      <c r="F285" s="120">
        <f t="shared" si="151"/>
        <v>5000</v>
      </c>
    </row>
    <row r="286" spans="1:6" ht="145.5" customHeight="1">
      <c r="A286" s="90" t="s">
        <v>160</v>
      </c>
      <c r="B286" s="115">
        <v>200</v>
      </c>
      <c r="C286" s="115" t="s">
        <v>443</v>
      </c>
      <c r="D286" s="119">
        <f>SUM(D287)</f>
        <v>5000</v>
      </c>
      <c r="E286" s="119">
        <f>SUM(E287)</f>
        <v>0</v>
      </c>
      <c r="F286" s="120">
        <f t="shared" ref="F286:F287" si="152">D286-E286</f>
        <v>5000</v>
      </c>
    </row>
    <row r="287" spans="1:6" ht="49.5" customHeight="1">
      <c r="A287" s="90" t="s">
        <v>319</v>
      </c>
      <c r="B287" s="115">
        <v>200</v>
      </c>
      <c r="C287" s="115" t="s">
        <v>444</v>
      </c>
      <c r="D287" s="119">
        <f t="shared" si="150"/>
        <v>5000</v>
      </c>
      <c r="E287" s="119">
        <f t="shared" si="150"/>
        <v>0</v>
      </c>
      <c r="F287" s="120">
        <f t="shared" si="152"/>
        <v>5000</v>
      </c>
    </row>
    <row r="288" spans="1:6" ht="57.75" customHeight="1">
      <c r="A288" s="90" t="s">
        <v>612</v>
      </c>
      <c r="B288" s="115">
        <v>200</v>
      </c>
      <c r="C288" s="115" t="s">
        <v>445</v>
      </c>
      <c r="D288" s="119">
        <f>D289</f>
        <v>5000</v>
      </c>
      <c r="E288" s="119">
        <f t="shared" si="150"/>
        <v>0</v>
      </c>
      <c r="F288" s="120">
        <f t="shared" ref="F288:F289" si="153">D288-E288</f>
        <v>5000</v>
      </c>
    </row>
    <row r="289" spans="1:6" ht="23.25" customHeight="1">
      <c r="A289" s="90" t="s">
        <v>617</v>
      </c>
      <c r="B289" s="115">
        <v>200</v>
      </c>
      <c r="C289" s="115" t="s">
        <v>446</v>
      </c>
      <c r="D289" s="119">
        <v>5000</v>
      </c>
      <c r="E289" s="119"/>
      <c r="F289" s="120">
        <f t="shared" si="153"/>
        <v>5000</v>
      </c>
    </row>
    <row r="290" spans="1:6" ht="41.25" customHeight="1">
      <c r="A290" s="90" t="s">
        <v>485</v>
      </c>
      <c r="B290" s="115">
        <v>200</v>
      </c>
      <c r="C290" s="115" t="s">
        <v>447</v>
      </c>
      <c r="D290" s="119">
        <f>SUM(D291)</f>
        <v>5000</v>
      </c>
      <c r="E290" s="119">
        <f t="shared" ref="E290:E293" si="154">E291</f>
        <v>0</v>
      </c>
      <c r="F290" s="120">
        <f t="shared" ref="F290:F291" si="155">D290-E290</f>
        <v>5000</v>
      </c>
    </row>
    <row r="291" spans="1:6" ht="135" customHeight="1">
      <c r="A291" s="90" t="s">
        <v>623</v>
      </c>
      <c r="B291" s="115">
        <v>200</v>
      </c>
      <c r="C291" s="163" t="s">
        <v>619</v>
      </c>
      <c r="D291" s="119">
        <f>SUM(D292)</f>
        <v>5000</v>
      </c>
      <c r="E291" s="119">
        <f t="shared" si="154"/>
        <v>0</v>
      </c>
      <c r="F291" s="120">
        <f t="shared" si="155"/>
        <v>5000</v>
      </c>
    </row>
    <row r="292" spans="1:6" ht="51.75" customHeight="1">
      <c r="A292" s="90" t="s">
        <v>319</v>
      </c>
      <c r="B292" s="115">
        <v>200</v>
      </c>
      <c r="C292" s="163" t="s">
        <v>620</v>
      </c>
      <c r="D292" s="119">
        <f>SUM(D293)</f>
        <v>5000</v>
      </c>
      <c r="E292" s="119">
        <f t="shared" si="154"/>
        <v>0</v>
      </c>
      <c r="F292" s="120">
        <f t="shared" ref="F292:F301" si="156">D292-E292</f>
        <v>5000</v>
      </c>
    </row>
    <row r="293" spans="1:6" ht="53.25" customHeight="1">
      <c r="A293" s="90" t="s">
        <v>298</v>
      </c>
      <c r="B293" s="115">
        <v>200</v>
      </c>
      <c r="C293" s="163" t="s">
        <v>621</v>
      </c>
      <c r="D293" s="119">
        <f>SUM(D294)</f>
        <v>5000</v>
      </c>
      <c r="E293" s="119">
        <f t="shared" si="154"/>
        <v>0</v>
      </c>
      <c r="F293" s="120">
        <f t="shared" si="156"/>
        <v>5000</v>
      </c>
    </row>
    <row r="294" spans="1:6" ht="25.5" customHeight="1">
      <c r="A294" s="90" t="s">
        <v>617</v>
      </c>
      <c r="B294" s="115">
        <v>200</v>
      </c>
      <c r="C294" s="163" t="s">
        <v>622</v>
      </c>
      <c r="D294" s="119">
        <v>5000</v>
      </c>
      <c r="E294" s="119">
        <v>0</v>
      </c>
      <c r="F294" s="120">
        <f t="shared" si="156"/>
        <v>5000</v>
      </c>
    </row>
    <row r="295" spans="1:6" ht="42" customHeight="1">
      <c r="A295" s="90" t="s">
        <v>465</v>
      </c>
      <c r="B295" s="115">
        <v>200</v>
      </c>
      <c r="C295" s="115" t="s">
        <v>466</v>
      </c>
      <c r="D295" s="121">
        <f t="shared" ref="D295:E298" si="157">D296</f>
        <v>1000</v>
      </c>
      <c r="E295" s="121">
        <f t="shared" si="157"/>
        <v>491.92</v>
      </c>
      <c r="F295" s="122">
        <f t="shared" si="156"/>
        <v>508.08</v>
      </c>
    </row>
    <row r="296" spans="1:6" ht="33" customHeight="1">
      <c r="A296" s="112" t="s">
        <v>467</v>
      </c>
      <c r="B296" s="115">
        <v>200</v>
      </c>
      <c r="C296" s="115" t="s">
        <v>468</v>
      </c>
      <c r="D296" s="119">
        <f t="shared" si="157"/>
        <v>1000</v>
      </c>
      <c r="E296" s="119">
        <f t="shared" si="157"/>
        <v>491.92</v>
      </c>
      <c r="F296" s="120">
        <f t="shared" si="156"/>
        <v>508.08</v>
      </c>
    </row>
    <row r="297" spans="1:6" ht="48.75" customHeight="1">
      <c r="A297" s="90" t="s">
        <v>286</v>
      </c>
      <c r="B297" s="115">
        <v>200</v>
      </c>
      <c r="C297" s="115" t="s">
        <v>535</v>
      </c>
      <c r="D297" s="119">
        <f t="shared" si="157"/>
        <v>1000</v>
      </c>
      <c r="E297" s="119">
        <f t="shared" si="157"/>
        <v>491.92</v>
      </c>
      <c r="F297" s="120">
        <f t="shared" si="156"/>
        <v>508.08</v>
      </c>
    </row>
    <row r="298" spans="1:6" ht="47.25" customHeight="1">
      <c r="A298" s="90" t="s">
        <v>471</v>
      </c>
      <c r="B298" s="115">
        <v>200</v>
      </c>
      <c r="C298" s="115" t="s">
        <v>536</v>
      </c>
      <c r="D298" s="119">
        <f t="shared" si="157"/>
        <v>1000</v>
      </c>
      <c r="E298" s="119">
        <f t="shared" si="157"/>
        <v>491.92</v>
      </c>
      <c r="F298" s="120">
        <f t="shared" si="156"/>
        <v>508.08</v>
      </c>
    </row>
    <row r="299" spans="1:6" ht="107.25" customHeight="1">
      <c r="A299" s="90" t="s">
        <v>486</v>
      </c>
      <c r="B299" s="115">
        <v>200</v>
      </c>
      <c r="C299" s="115" t="s">
        <v>537</v>
      </c>
      <c r="D299" s="119">
        <f>D301</f>
        <v>1000</v>
      </c>
      <c r="E299" s="119">
        <f>E301</f>
        <v>491.92</v>
      </c>
      <c r="F299" s="120">
        <f t="shared" si="156"/>
        <v>508.08</v>
      </c>
    </row>
    <row r="300" spans="1:6" ht="31.5" customHeight="1">
      <c r="A300" s="90" t="s">
        <v>539</v>
      </c>
      <c r="B300" s="115">
        <v>200</v>
      </c>
      <c r="C300" s="115" t="s">
        <v>540</v>
      </c>
      <c r="D300" s="119">
        <f>D301</f>
        <v>1000</v>
      </c>
      <c r="E300" s="119">
        <f>E301</f>
        <v>491.92</v>
      </c>
      <c r="F300" s="120">
        <f t="shared" si="156"/>
        <v>508.08</v>
      </c>
    </row>
    <row r="301" spans="1:6" ht="27.75" customHeight="1">
      <c r="A301" s="90" t="s">
        <v>473</v>
      </c>
      <c r="B301" s="115">
        <v>200</v>
      </c>
      <c r="C301" s="135" t="s">
        <v>538</v>
      </c>
      <c r="D301" s="119">
        <v>1000</v>
      </c>
      <c r="E301" s="119">
        <v>491.92</v>
      </c>
      <c r="F301" s="120">
        <f t="shared" si="156"/>
        <v>508.08</v>
      </c>
    </row>
    <row r="302" spans="1:6" ht="46.5" customHeight="1">
      <c r="A302" s="113" t="s">
        <v>13</v>
      </c>
      <c r="B302" s="136">
        <v>450</v>
      </c>
      <c r="C302" s="137" t="s">
        <v>12</v>
      </c>
      <c r="D302" s="138">
        <v>-255000</v>
      </c>
      <c r="E302" s="139">
        <v>-395345.79</v>
      </c>
      <c r="F302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8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4" t="s">
        <v>86</v>
      </c>
      <c r="B1" s="184"/>
      <c r="C1" s="184"/>
      <c r="D1" s="184"/>
      <c r="E1" s="184"/>
      <c r="F1" s="184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395345.79000000004</v>
      </c>
      <c r="F9" s="76">
        <f>D9-E9</f>
        <v>-140345.79000000004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395345.79000000004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395345.79000000004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-21544500</v>
      </c>
      <c r="E19" s="80">
        <f>E20</f>
        <v>-5824783.6100000003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-21544500</v>
      </c>
      <c r="E20" s="80">
        <f t="shared" si="0"/>
        <v>-5824783.6100000003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-21544500</v>
      </c>
      <c r="E21" s="80">
        <f t="shared" si="0"/>
        <v>-5824783.6100000003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-21544500</v>
      </c>
      <c r="E22" s="84">
        <v>-5824783.6100000003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22791500</v>
      </c>
      <c r="E23" s="80">
        <f t="shared" si="1"/>
        <v>6220129.4000000004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22791500</v>
      </c>
      <c r="E24" s="80">
        <f t="shared" si="1"/>
        <v>6220129.4000000004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22791500</v>
      </c>
      <c r="E25" s="80">
        <f t="shared" si="1"/>
        <v>6220129.4000000004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22791500</v>
      </c>
      <c r="E26" s="87">
        <v>6220129.4000000004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2018-10-05T06:39:30Z</dcterms:modified>
</cp:coreProperties>
</file>