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Лист1!$A$1:$F$73</definedName>
  </definedNames>
  <calcPr calcId="125725" calcOnSave="0"/>
</workbook>
</file>

<file path=xl/calcChain.xml><?xml version="1.0" encoding="utf-8"?>
<calcChain xmlns="http://schemas.openxmlformats.org/spreadsheetml/2006/main">
  <c r="E25" i="9"/>
  <c r="E24" s="1"/>
  <c r="E23" s="1"/>
  <c r="D25"/>
  <c r="D24" s="1"/>
  <c r="D23" s="1"/>
  <c r="E21"/>
  <c r="E20" s="1"/>
  <c r="E19" s="1"/>
  <c r="D21"/>
  <c r="D20" s="1"/>
  <c r="D19" s="1"/>
  <c r="E15"/>
  <c r="D15"/>
  <c r="E13"/>
  <c r="D13"/>
  <c r="D12" s="1"/>
  <c r="D11" s="1"/>
  <c r="D10" s="1"/>
  <c r="E10"/>
  <c r="D18" l="1"/>
  <c r="D17" s="1"/>
  <c r="E18"/>
  <c r="E17" s="1"/>
  <c r="E9" s="1"/>
  <c r="D9"/>
  <c r="F143" i="4"/>
  <c r="F248"/>
  <c r="E246"/>
  <c r="E245" s="1"/>
  <c r="E247"/>
  <c r="D247"/>
  <c r="D246" s="1"/>
  <c r="D245" s="1"/>
  <c r="D140"/>
  <c r="F229"/>
  <c r="E228"/>
  <c r="D228"/>
  <c r="E227"/>
  <c r="E226" s="1"/>
  <c r="F9" i="9" l="1"/>
  <c r="F228" i="4"/>
  <c r="F247"/>
  <c r="F246" s="1"/>
  <c r="F245" s="1"/>
  <c r="D227"/>
  <c r="E142"/>
  <c r="E141" s="1"/>
  <c r="E140" s="1"/>
  <c r="D142"/>
  <c r="F171"/>
  <c r="F93"/>
  <c r="E139" l="1"/>
  <c r="F140"/>
  <c r="F142"/>
  <c r="F227"/>
  <c r="D226"/>
  <c r="F226" s="1"/>
  <c r="E37"/>
  <c r="D37"/>
  <c r="F101"/>
  <c r="F100" s="1"/>
  <c r="F99" s="1"/>
  <c r="F98" s="1"/>
  <c r="E71" i="3"/>
  <c r="F55"/>
  <c r="F54" s="1"/>
  <c r="E54"/>
  <c r="D54"/>
  <c r="F57"/>
  <c r="F221" i="4"/>
  <c r="E220"/>
  <c r="E219" s="1"/>
  <c r="E218" s="1"/>
  <c r="D220"/>
  <c r="F220" s="1"/>
  <c r="F219" s="1"/>
  <c r="F218" s="1"/>
  <c r="E153"/>
  <c r="F269"/>
  <c r="E268"/>
  <c r="E267" s="1"/>
  <c r="D268"/>
  <c r="D266" s="1"/>
  <c r="E266"/>
  <c r="F72" i="3"/>
  <c r="D71"/>
  <c r="E296" i="4"/>
  <c r="D296"/>
  <c r="E127"/>
  <c r="E126" s="1"/>
  <c r="E125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65" i="3"/>
  <c r="E64"/>
  <c r="D64"/>
  <c r="D219" i="4" l="1"/>
  <c r="D218" s="1"/>
  <c r="D216" s="1"/>
  <c r="D215" s="1"/>
  <c r="F296"/>
  <c r="E222"/>
  <c r="F266"/>
  <c r="F268"/>
  <c r="D267"/>
  <c r="F267" s="1"/>
  <c r="F71" i="3"/>
  <c r="F224" i="4"/>
  <c r="F223"/>
  <c r="F36"/>
  <c r="F185"/>
  <c r="F184"/>
  <c r="F253"/>
  <c r="E252"/>
  <c r="E251" s="1"/>
  <c r="E250" s="1"/>
  <c r="E249" s="1"/>
  <c r="F254"/>
  <c r="F252"/>
  <c r="F255"/>
  <c r="D251"/>
  <c r="F64" i="3"/>
  <c r="E217" i="4" l="1"/>
  <c r="F217" s="1"/>
  <c r="F222"/>
  <c r="F251"/>
  <c r="D250"/>
  <c r="E216" l="1"/>
  <c r="E215" s="1"/>
  <c r="F215" s="1"/>
  <c r="F216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5" i="4"/>
  <c r="E294" s="1"/>
  <c r="D295"/>
  <c r="D294" s="1"/>
  <c r="D293" s="1"/>
  <c r="D292" s="1"/>
  <c r="D291" s="1"/>
  <c r="F67" i="3"/>
  <c r="F59"/>
  <c r="F70"/>
  <c r="F297" i="4"/>
  <c r="D69" i="3"/>
  <c r="D68" s="1"/>
  <c r="E20"/>
  <c r="F60"/>
  <c r="D48" l="1"/>
  <c r="F49"/>
  <c r="F48" s="1"/>
  <c r="F50"/>
  <c r="F51"/>
  <c r="F27"/>
  <c r="F28"/>
  <c r="F295" i="4"/>
  <c r="E293"/>
  <c r="F293" s="1"/>
  <c r="F294"/>
  <c r="E292" l="1"/>
  <c r="F292" s="1"/>
  <c r="E69" i="3"/>
  <c r="E68" s="1"/>
  <c r="D46"/>
  <c r="D45" s="1"/>
  <c r="D44" s="1"/>
  <c r="F290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77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7"/>
  <c r="E86" s="1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76"/>
  <c r="E275" s="1"/>
  <c r="E274" s="1"/>
  <c r="E273" s="1"/>
  <c r="E272" s="1"/>
  <c r="E271" s="1"/>
  <c r="E270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39"/>
  <c r="F139" s="1"/>
  <c r="D153"/>
  <c r="D152" s="1"/>
  <c r="D201"/>
  <c r="D200" s="1"/>
  <c r="D199" s="1"/>
  <c r="D209"/>
  <c r="D208" s="1"/>
  <c r="D213"/>
  <c r="D212" s="1"/>
  <c r="D264"/>
  <c r="D276"/>
  <c r="D289"/>
  <c r="E84" l="1"/>
  <c r="E291"/>
  <c r="F291" s="1"/>
  <c r="D12"/>
  <c r="E12"/>
  <c r="E10" s="1"/>
  <c r="E259"/>
  <c r="E260"/>
  <c r="E258" s="1"/>
  <c r="E150"/>
  <c r="F57"/>
  <c r="F69" i="3"/>
  <c r="F199" i="4"/>
  <c r="E103"/>
  <c r="E102" s="1"/>
  <c r="F65"/>
  <c r="F61"/>
  <c r="F67"/>
  <c r="F59"/>
  <c r="F55"/>
  <c r="F18"/>
  <c r="F126"/>
  <c r="F124" s="1"/>
  <c r="F90"/>
  <c r="D89"/>
  <c r="F127"/>
  <c r="F136"/>
  <c r="F153"/>
  <c r="F201"/>
  <c r="F209"/>
  <c r="F213"/>
  <c r="F208"/>
  <c r="F152"/>
  <c r="F60"/>
  <c r="F54"/>
  <c r="F112"/>
  <c r="F212"/>
  <c r="D211"/>
  <c r="D288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5"/>
  <c r="F275" s="1"/>
  <c r="F276"/>
  <c r="F64"/>
  <c r="D63"/>
  <c r="F63" s="1"/>
  <c r="E206"/>
  <c r="E205" s="1"/>
  <c r="F151" l="1"/>
  <c r="F68" i="3"/>
  <c r="E132" i="4"/>
  <c r="F39"/>
  <c r="E11"/>
  <c r="F35"/>
  <c r="D85"/>
  <c r="F85" s="1"/>
  <c r="F86"/>
  <c r="D104"/>
  <c r="F105"/>
  <c r="D262"/>
  <c r="D261" s="1"/>
  <c r="D134"/>
  <c r="F134" s="1"/>
  <c r="D287"/>
  <c r="F16" l="1"/>
  <c r="F12" s="1"/>
  <c r="D260"/>
  <c r="D258" s="1"/>
  <c r="F262"/>
  <c r="F104"/>
  <c r="D286"/>
  <c r="D284" l="1"/>
  <c r="F285"/>
  <c r="F260"/>
  <c r="F261"/>
  <c r="D198" l="1"/>
  <c r="F198" s="1"/>
  <c r="E39" i="3"/>
  <c r="D56"/>
  <c r="E56" l="1"/>
  <c r="E53" s="1"/>
  <c r="F43"/>
  <c r="F56" l="1"/>
  <c r="E46"/>
  <c r="E189" i="4"/>
  <c r="E188" s="1"/>
  <c r="E284"/>
  <c r="E283" s="1"/>
  <c r="E289"/>
  <c r="E158"/>
  <c r="E157" s="1"/>
  <c r="E156" s="1"/>
  <c r="E155" s="1"/>
  <c r="E149" s="1"/>
  <c r="E148" s="1"/>
  <c r="E147" s="1"/>
  <c r="E187" l="1"/>
  <c r="E179" s="1"/>
  <c r="E282"/>
  <c r="E281" s="1"/>
  <c r="E288"/>
  <c r="F289"/>
  <c r="E45" i="3"/>
  <c r="E44" s="1"/>
  <c r="E178" i="4" l="1"/>
  <c r="E177"/>
  <c r="E176" s="1"/>
  <c r="E287"/>
  <c r="F288"/>
  <c r="D110"/>
  <c r="E82"/>
  <c r="E81" s="1"/>
  <c r="E80" s="1"/>
  <c r="E79" s="1"/>
  <c r="E78" s="1"/>
  <c r="E286" l="1"/>
  <c r="F287"/>
  <c r="D109"/>
  <c r="D108" s="1"/>
  <c r="D103" s="1"/>
  <c r="F110"/>
  <c r="E74"/>
  <c r="E73" s="1"/>
  <c r="E72" s="1"/>
  <c r="E71" s="1"/>
  <c r="F108" l="1"/>
  <c r="E279"/>
  <c r="E278" s="1"/>
  <c r="F286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4"/>
  <c r="D189"/>
  <c r="F189" s="1"/>
  <c r="D158"/>
  <c r="D53"/>
  <c r="D52" s="1"/>
  <c r="E37" i="3"/>
  <c r="E36" s="1"/>
  <c r="D51" i="4" l="1"/>
  <c r="F52"/>
  <c r="D157"/>
  <c r="D156" s="1"/>
  <c r="F158"/>
  <c r="D141"/>
  <c r="F141" s="1"/>
  <c r="D188"/>
  <c r="F188" s="1"/>
  <c r="D283"/>
  <c r="F283" s="1"/>
  <c r="D50" l="1"/>
  <c r="F51"/>
  <c r="D155"/>
  <c r="F156"/>
  <c r="D282"/>
  <c r="D74"/>
  <c r="F74" s="1"/>
  <c r="E243"/>
  <c r="D187"/>
  <c r="F187" s="1"/>
  <c r="D243"/>
  <c r="F155" l="1"/>
  <c r="D149"/>
  <c r="D148" s="1"/>
  <c r="D147" s="1"/>
  <c r="F50"/>
  <c r="D10"/>
  <c r="D49"/>
  <c r="F48" s="1"/>
  <c r="F243"/>
  <c r="D281"/>
  <c r="F282"/>
  <c r="E242"/>
  <c r="E239"/>
  <c r="E235"/>
  <c r="D182"/>
  <c r="F182" s="1"/>
  <c r="D242"/>
  <c r="D241" s="1"/>
  <c r="D73"/>
  <c r="F73" s="1"/>
  <c r="D235"/>
  <c r="D82"/>
  <c r="F82" s="1"/>
  <c r="D239"/>
  <c r="F281" l="1"/>
  <c r="F242"/>
  <c r="F280"/>
  <c r="F239"/>
  <c r="F235"/>
  <c r="D279"/>
  <c r="E241"/>
  <c r="E238"/>
  <c r="E237" s="1"/>
  <c r="E234"/>
  <c r="D181"/>
  <c r="D238"/>
  <c r="D81"/>
  <c r="F81" s="1"/>
  <c r="D274"/>
  <c r="F274" s="1"/>
  <c r="D234"/>
  <c r="D72"/>
  <c r="D71" s="1"/>
  <c r="F24" i="3"/>
  <c r="F26"/>
  <c r="F25" s="1"/>
  <c r="D58"/>
  <c r="D53" s="1"/>
  <c r="F53" s="1"/>
  <c r="F58" l="1"/>
  <c r="F72" i="4"/>
  <c r="D70"/>
  <c r="F234"/>
  <c r="F181"/>
  <c r="D180"/>
  <c r="D179" s="1"/>
  <c r="D178" s="1"/>
  <c r="F238"/>
  <c r="F241"/>
  <c r="F279"/>
  <c r="D278"/>
  <c r="E233"/>
  <c r="E232" s="1"/>
  <c r="E231" s="1"/>
  <c r="E230" s="1"/>
  <c r="D84"/>
  <c r="F84" s="1"/>
  <c r="D233"/>
  <c r="D273"/>
  <c r="F273" s="1"/>
  <c r="D80"/>
  <c r="F80" s="1"/>
  <c r="D150"/>
  <c r="D237"/>
  <c r="F237" s="1"/>
  <c r="D177" l="1"/>
  <c r="D232"/>
  <c r="F278"/>
  <c r="F150"/>
  <c r="F71"/>
  <c r="F233"/>
  <c r="F179"/>
  <c r="F180"/>
  <c r="E204"/>
  <c r="E203" s="1"/>
  <c r="F70"/>
  <c r="D79"/>
  <c r="D78" s="1"/>
  <c r="D69" s="1"/>
  <c r="D272"/>
  <c r="F272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1"/>
  <c r="D77"/>
  <c r="D131"/>
  <c r="F149"/>
  <c r="D27"/>
  <c r="F27" s="1"/>
  <c r="D230" l="1"/>
  <c r="D203" s="1"/>
  <c r="E5"/>
  <c r="F132"/>
  <c r="D130"/>
  <c r="D129" s="1"/>
  <c r="F271"/>
  <c r="D270"/>
  <c r="F77"/>
  <c r="F231"/>
  <c r="F270"/>
  <c r="E28"/>
  <c r="D28"/>
  <c r="E19" i="3"/>
  <c r="D20"/>
  <c r="F230" i="4" l="1"/>
  <c r="F258"/>
  <c r="F203"/>
  <c r="D176"/>
  <c r="D257"/>
  <c r="F147"/>
  <c r="F176" l="1"/>
  <c r="D7"/>
  <c r="D5"/>
  <c r="F170"/>
  <c r="F257"/>
  <c r="E66" i="3"/>
  <c r="E63" s="1"/>
  <c r="E62" s="1"/>
  <c r="E61" s="1"/>
  <c r="D66"/>
  <c r="D63" s="1"/>
  <c r="E42"/>
  <c r="D42"/>
  <c r="D41" s="1"/>
  <c r="D39"/>
  <c r="D37"/>
  <c r="E31"/>
  <c r="E30" s="1"/>
  <c r="D31"/>
  <c r="D19"/>
  <c r="F63" l="1"/>
  <c r="F62" s="1"/>
  <c r="F61" s="1"/>
  <c r="D62"/>
  <c r="D61" s="1"/>
  <c r="F66"/>
  <c r="F42"/>
  <c r="D26" i="4"/>
  <c r="E41" i="3"/>
  <c r="F41" s="1"/>
  <c r="D36"/>
  <c r="D30" s="1"/>
  <c r="D18" s="1"/>
  <c r="F19"/>
  <c r="F20"/>
  <c r="F21"/>
  <c r="F31"/>
  <c r="F32"/>
  <c r="F37"/>
  <c r="F38"/>
  <c r="F39"/>
  <c r="F40"/>
  <c r="D16" l="1"/>
  <c r="E18"/>
  <c r="E16" s="1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<sst xmlns="http://schemas.openxmlformats.org/spreadsheetml/2006/main" count="881" uniqueCount="644">
  <si>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</si>
  <si>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</si>
  <si>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</si>
  <si>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</si>
  <si>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</si>
  <si>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</si>
  <si>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</si>
  <si>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</si>
  <si>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</si>
  <si>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</si>
  <si>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</si>
  <si>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</si>
  <si>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</si>
  <si>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</si>
  <si>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</si>
  <si>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</si>
  <si>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</si>
  <si>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</si>
  <si>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</si>
  <si>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</si>
  <si>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</si>
  <si>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</si>
  <si>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</si>
  <si>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</si>
  <si>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</si>
  <si>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</si>
  <si>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</si>
  <si>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</si>
  <si>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</si>
  <si>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</si>
  <si>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</si>
  <si>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</si>
  <si>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</si>
  <si>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</si>
  <si>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</si>
  <si>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</si>
  <si>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</si>
  <si>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</si>
  <si>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</si>
  <si>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</si>
  <si>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</si>
  <si>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</si>
  <si>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</si>
  <si>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</si>
  <si>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</si>
  <si>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</si>
  <si>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</si>
  <si>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</si>
  <si>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</si>
  <si>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</si>
  <si>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</si>
  <si>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</si>
  <si>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</si>
  <si>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</si>
  <si>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</si>
  <si>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</si>
  <si>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</si>
  <si>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</si>
  <si>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</si>
  <si>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</si>
  <si>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</si>
  <si>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</si>
  <si>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</si>
  <si>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</si>
  <si>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</si>
  <si>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</si>
  <si>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</si>
  <si>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</si>
  <si>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</si>
  <si>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</si>
  <si>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</si>
  <si>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</si>
  <si>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</si>
  <si>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</si>
  <si>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</si>
  <si>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</si>
  <si>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</si>
  <si>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</si>
  <si>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</si>
  <si>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</si>
  <si>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</si>
  <si>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</si>
  <si>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</si>
  <si>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</si>
  <si>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</si>
  <si>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</si>
  <si>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</si>
  <si>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</si>
  <si>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</si>
  <si>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</si>
  <si>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</si>
  <si>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</si>
  <si>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</si>
  <si>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</si>
  <si>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</si>
  <si>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</si>
  <si>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</si>
  <si>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</si>
  <si>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</si>
  <si>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</si>
  <si>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</si>
  <si>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</si>
  <si>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</si>
  <si>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</si>
  <si>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</si>
  <si>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</si>
  <si>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</si>
  <si>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</si>
  <si>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</si>
  <si>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</si>
  <si>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</si>
  <si>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</si>
  <si>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</si>
  <si>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</si>
  <si>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</si>
  <si>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</si>
  <si>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</si>
  <si>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</si>
  <si>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</si>
  <si>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</si>
  <si>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</si>
  <si>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</si>
  <si>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</si>
  <si>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</si>
  <si>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</si>
  <si>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</si>
  <si>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</si>
  <si>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</si>
  <si>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</si>
  <si>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</si>
  <si>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</si>
  <si>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</si>
  <si>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</si>
  <si>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</si>
  <si>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</si>
  <si>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</si>
  <si>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</si>
  <si>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</si>
  <si>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</si>
  <si>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</si>
  <si>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</si>
  <si>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</si>
  <si>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</si>
  <si>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</si>
  <si>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</si>
  <si>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</si>
  <si>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</si>
  <si>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</si>
  <si>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</si>
  <si>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</si>
  <si>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</si>
  <si>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</si>
  <si>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</si>
  <si>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</si>
  <si>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</si>
  <si>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</si>
  <si>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</si>
  <si>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</si>
  <si>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</si>
  <si>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</si>
  <si>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</si>
  <si>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</si>
  <si>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</si>
  <si>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</si>
  <si>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</si>
  <si>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</si>
  <si>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</si>
  <si>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</si>
  <si>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</si>
  <si>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</si>
  <si>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</si>
  <si>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</si>
  <si>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</si>
  <si>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</si>
  <si>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</si>
  <si>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</si>
  <si>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</si>
  <si>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</si>
  <si>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</si>
  <si>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</si>
  <si>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</si>
  <si>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</si>
  <si>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</si>
  <si>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</si>
  <si>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</si>
  <si>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</si>
  <si>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</si>
  <si>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</si>
  <si>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</si>
  <si>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</si>
  <si>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</si>
  <si>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</si>
  <si>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</si>
  <si>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</si>
  <si>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</si>
  <si>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</si>
  <si>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</si>
  <si>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</si>
  <si>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</si>
  <si>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</si>
  <si>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</si>
  <si>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</si>
  <si>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</si>
  <si>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</si>
  <si>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</si>
  <si>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</si>
  <si>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</si>
  <si>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</si>
  <si>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</si>
  <si>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</si>
  <si>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</si>
  <si>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</si>
  <si>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</si>
  <si>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</si>
  <si>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</si>
  <si>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</si>
  <si>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</si>
  <si>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</si>
  <si>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</si>
  <si>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</si>
  <si>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</si>
  <si>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</si>
  <si>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</si>
  <si>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</si>
  <si>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</si>
  <si>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</si>
  <si>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</si>
  <si>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</si>
  <si>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</si>
  <si>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</si>
  <si>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</si>
  <si>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</si>
  <si>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</si>
  <si>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</si>
  <si>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</si>
  <si>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</si>
  <si>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</si>
  <si>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</si>
  <si>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</si>
  <si>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</si>
  <si>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</si>
  <si>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</si>
  <si>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</si>
  <si>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</si>
  <si>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</si>
  <si>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</si>
  <si>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</si>
  <si>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</si>
  <si>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</si>
  <si>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</si>
  <si>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</si>
  <si>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</si>
  <si>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</si>
  <si>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</si>
  <si>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</si>
  <si>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</si>
  <si>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</si>
  <si>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</si>
  <si>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</si>
  <si>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</si>
  <si>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</si>
  <si>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</si>
  <si>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</si>
  <si>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</si>
  <si>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</si>
  <si>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</si>
  <si>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</si>
  <si>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</si>
  <si>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</si>
  <si>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</si>
  <si>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</si>
  <si>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</si>
  <si>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</si>
  <si>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</si>
  <si>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</si>
  <si>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</si>
  <si>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</si>
  <si>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</si>
  <si>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</si>
  <si>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</si>
  <si>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</si>
  <si>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</si>
  <si>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</si>
  <si>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</si>
  <si>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</si>
  <si>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</si>
  <si>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</si>
  <si>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</si>
  <si>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</si>
  <si>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</si>
  <si>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</si>
  <si>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</si>
  <si>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</si>
  <si>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</si>
  <si>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</si>
  <si>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</si>
  <si>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</si>
  <si>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</si>
  <si>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</si>
  <si>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</si>
  <si>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</si>
  <si>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</si>
  <si>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</si>
  <si>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</si>
  <si>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</si>
  <si>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</si>
  <si>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</si>
  <si>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</si>
  <si>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</si>
  <si>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</si>
  <si>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</si>
  <si>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</si>
  <si>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</si>
  <si>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</si>
  <si>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</si>
  <si>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</si>
  <si>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</si>
  <si>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</si>
  <si>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</si>
  <si>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</si>
  <si>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</si>
  <si>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</si>
  <si>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</si>
  <si>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</si>
  <si>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</si>
  <si>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</si>
  <si>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</si>
  <si>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</si>
  <si>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</si>
  <si>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</si>
  <si>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</si>
  <si>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</si>
  <si>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</si>
  <si>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</si>
  <si>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</si>
  <si>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</si>
  <si>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</si>
  <si>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</si>
  <si>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</si>
  <si>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</si>
  <si>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</si>
  <si>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</si>
  <si>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</si>
  <si>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</si>
  <si>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</si>
  <si>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</si>
  <si>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</si>
  <si>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</si>
  <si>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</si>
  <si>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</si>
  <si>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</si>
  <si>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</si>
  <si>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</si>
  <si>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</si>
  <si>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</si>
  <si>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</si>
  <si>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</si>
  <si>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</si>
  <si>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</si>
  <si>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</si>
  <si>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</si>
  <si>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</si>
  <si>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</si>
  <si>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</si>
  <si>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</si>
  <si>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</si>
  <si>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</si>
  <si>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</si>
  <si>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</si>
  <si>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</si>
  <si>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</si>
  <si>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</si>
  <si>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</si>
  <si>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</si>
  <si>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</si>
  <si>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</si>
  <si>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</si>
  <si>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</si>
  <si>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</si>
  <si>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</si>
  <si>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</si>
  <si>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</si>
  <si>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</si>
  <si>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</si>
  <si>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</si>
  <si>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</si>
  <si>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</si>
  <si>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</si>
  <si>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</si>
  <si>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</si>
  <si>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</si>
  <si>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</si>
  <si>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</si>
  <si>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</si>
  <si>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</si>
  <si>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</si>
  <si>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</si>
  <si>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</si>
  <si>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</si>
  <si>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</si>
  <si>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</si>
  <si>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</si>
  <si>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</si>
  <si>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</si>
  <si>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</si>
  <si>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</si>
  <si>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</si>
  <si>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</si>
  <si>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</si>
  <si>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</si>
  <si>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</si>
  <si>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</si>
  <si>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</si>
  <si>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</si>
  <si>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</si>
  <si>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</si>
  <si>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</si>
  <si>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</si>
  <si>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</si>
  <si>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</si>
  <si>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</si>
  <si>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</si>
  <si>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</si>
  <si>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</si>
  <si>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</si>
  <si>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</si>
  <si>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</si>
  <si>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</si>
  <si>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</si>
  <si>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</si>
  <si>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</si>
  <si>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</si>
  <si>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</si>
  <si>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</si>
  <si>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</si>
  <si>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</si>
  <si>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</si>
  <si>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</si>
  <si>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</si>
  <si>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</si>
  <si>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</si>
  <si>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</si>
  <si>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</si>
  <si>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</si>
  <si>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</si>
  <si>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</si>
  <si>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</si>
  <si>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</si>
  <si>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</si>
  <si>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</si>
  <si>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</si>
  <si>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</si>
  <si>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</si>
  <si>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</si>
  <si>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</si>
  <si>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</si>
  <si>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</si>
  <si>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</si>
  <si>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</si>
  <si>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</si>
  <si>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</si>
  <si>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</si>
  <si>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</si>
  <si>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</si>
  <si>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</si>
  <si>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</si>
  <si>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</si>
  <si>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</si>
  <si>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</si>
  <si>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</si>
  <si>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</si>
  <si>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</si>
  <si>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</si>
  <si>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</si>
  <si>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</si>
  <si>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</si>
  <si>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</si>
  <si>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</si>
  <si>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</si>
  <si>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</si>
  <si>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</si>
  <si>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</si>
  <si>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</si>
  <si>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</si>
  <si>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</si>
  <si>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</si>
  <si>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</si>
  <si>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</si>
  <si>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</si>
  <si>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</si>
  <si>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</si>
  <si>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</si>
  <si>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</si>
  <si>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</si>
  <si>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</si>
  <si>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</si>
  <si>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</si>
  <si>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</si>
  <si>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</si>
  <si>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</si>
  <si>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</si>
  <si>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</si>
  <si>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</si>
  <si>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</si>
  <si>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</si>
  <si>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</si>
  <si>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</si>
  <si>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</si>
  <si>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</si>
  <si>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</si>
  <si>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</si>
  <si>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</si>
  <si>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</si>
  <si>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</si>
  <si>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</si>
  <si>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</si>
  <si>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</si>
  <si>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</si>
  <si>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</si>
  <si>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</si>
  <si>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</si>
  <si>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</si>
  <si>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</si>
  <si>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</si>
  <si>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</si>
  <si>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</si>
  <si>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</si>
  <si>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</si>
  <si>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</si>
  <si>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</si>
  <si>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</si>
  <si>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</si>
  <si>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</si>
  <si>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</si>
  <si>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</si>
  <si>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</si>
  <si>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</si>
  <si>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</si>
  <si>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</si>
  <si>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</si>
  <si>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</si>
  <si>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</si>
  <si>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</si>
  <si>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</si>
  <si>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</si>
  <si>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</si>
  <si>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</si>
  <si>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</si>
  <si>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</si>
  <si>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</si>
  <si>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</si>
  <si>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</si>
  <si>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</si>
  <si>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</si>
  <si>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</si>
  <si>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</si>
  <si>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</si>
  <si>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</si>
  <si>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</si>
  <si>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</si>
  <si>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</si>
  <si>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</si>
  <si>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</si>
  <si>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</si>
  <si>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</si>
  <si>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</si>
  <si>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</si>
  <si>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</si>
  <si>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</si>
  <si>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</si>
  <si>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</si>
  <si>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</si>
  <si>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</si>
  <si>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</si>
  <si>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</si>
  <si>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</si>
  <si>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</si>
  <si>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</si>
  <si>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</si>
  <si>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</si>
  <si>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</si>
  <si>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</si>
  <si>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</si>
  <si>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</si>
  <si>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</si>
  <si>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</si>
  <si>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</si>
  <si>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</si>
  <si>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</si>
  <si>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</si>
  <si>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</si>
  <si>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</si>
  <si>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</si>
  <si>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</si>
  <si>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</si>
  <si>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</si>
  <si>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</si>
  <si>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</si>
  <si>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</si>
  <si>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</si>
  <si>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</si>
  <si>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</si>
  <si>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</si>
  <si>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</si>
  <si>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</si>
  <si>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</si>
  <si>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</si>
  <si>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</si>
  <si>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</si>
  <si>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</si>
  <si>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</si>
  <si>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</si>
  <si>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</si>
  <si>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</si>
  <si>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</si>
  <si>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</si>
  <si>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</si>
  <si>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</si>
  <si>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</si>
  <si>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</si>
  <si>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</si>
  <si>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</si>
  <si>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</si>
  <si>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</si>
  <si>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</si>
  <si>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</si>
  <si>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</si>
  <si>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</si>
  <si>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</si>
  <si>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</si>
  <si>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</si>
  <si>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</si>
  <si>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</si>
  <si>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</si>
  <si>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</si>
  <si>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</si>
  <si>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</si>
  <si>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</si>
  <si>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</si>
  <si>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</si>
  <si>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</si>
  <si>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</si>
  <si>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 xml:space="preserve"> на 1 апреля 2018 г.</t>
  </si>
  <si>
    <t>01.04.2018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</si>
</sst>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7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9"/>
  <sheetViews>
    <sheetView showGridLines="0" tabSelected="1" zoomScaleNormal="100" zoomScaleSheetLayoutView="100" workbookViewId="0">
      <selection activeCell="E73" sqref="E73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69" t="s">
        <v>188</v>
      </c>
      <c r="E3" s="170"/>
      <c r="F3" s="3" t="s">
        <v>14</v>
      </c>
    </row>
    <row r="4" spans="1:6" ht="12.75" customHeight="1">
      <c r="A4" s="4" t="s">
        <v>642</v>
      </c>
      <c r="B4" s="4"/>
      <c r="C4" s="4"/>
      <c r="D4" s="4"/>
      <c r="E4" s="4" t="s">
        <v>190</v>
      </c>
      <c r="F4" s="5" t="s">
        <v>643</v>
      </c>
    </row>
    <row r="5" spans="1:6" ht="15.75" customHeight="1">
      <c r="A5" s="149" t="s">
        <v>30</v>
      </c>
      <c r="B5" s="149"/>
      <c r="C5" s="149"/>
      <c r="D5" s="150"/>
      <c r="E5" s="6" t="s">
        <v>191</v>
      </c>
      <c r="F5" s="7" t="s">
        <v>83</v>
      </c>
    </row>
    <row r="6" spans="1:6" ht="12" customHeight="1">
      <c r="A6" s="149" t="s">
        <v>192</v>
      </c>
      <c r="B6" s="149"/>
      <c r="C6" s="149"/>
      <c r="D6" s="150"/>
      <c r="E6" s="6" t="s">
        <v>193</v>
      </c>
      <c r="F6" s="5" t="s">
        <v>84</v>
      </c>
    </row>
    <row r="7" spans="1:6" ht="26.25" customHeight="1">
      <c r="A7" s="171" t="s">
        <v>194</v>
      </c>
      <c r="B7" s="171"/>
      <c r="C7" s="171"/>
      <c r="D7" s="171"/>
      <c r="E7" s="6" t="s">
        <v>233</v>
      </c>
      <c r="F7" s="5" t="s">
        <v>206</v>
      </c>
    </row>
    <row r="8" spans="1:6" ht="14.1" customHeight="1">
      <c r="A8" s="151" t="s">
        <v>251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453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2" t="s">
        <v>98</v>
      </c>
      <c r="C16" s="173" t="s">
        <v>21</v>
      </c>
      <c r="D16" s="174">
        <f>D18+D61</f>
        <v>25246800</v>
      </c>
      <c r="E16" s="174">
        <f>E18+E61+E60</f>
        <v>1678275.7100000002</v>
      </c>
      <c r="F16" s="168">
        <f>D16-E16</f>
        <v>23568524.289999999</v>
      </c>
    </row>
    <row r="17" spans="1:6" ht="15.75" customHeight="1">
      <c r="A17" s="61" t="s">
        <v>5</v>
      </c>
      <c r="B17" s="172"/>
      <c r="C17" s="173"/>
      <c r="D17" s="174"/>
      <c r="E17" s="174"/>
      <c r="F17" s="168"/>
    </row>
    <row r="18" spans="1:6" ht="12.75" customHeight="1">
      <c r="A18" s="62" t="s">
        <v>32</v>
      </c>
      <c r="B18" s="45" t="s">
        <v>98</v>
      </c>
      <c r="C18" s="65" t="s">
        <v>163</v>
      </c>
      <c r="D18" s="66">
        <f>D19+D30+D41++D53+D44</f>
        <v>8158900</v>
      </c>
      <c r="E18" s="66">
        <f>E19+E30+E41++E53+E44+E27+E50</f>
        <v>1448645.7100000002</v>
      </c>
      <c r="F18" s="59">
        <f>D18-E18</f>
        <v>6710254.29</v>
      </c>
    </row>
    <row r="19" spans="1:6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296269.13</v>
      </c>
      <c r="F19" s="55">
        <f t="shared" ref="F19:F43" si="0">D19-E19</f>
        <v>1090630.8700000001</v>
      </c>
    </row>
    <row r="20" spans="1:6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296269.13</v>
      </c>
      <c r="F20" s="55">
        <f t="shared" si="0"/>
        <v>1090630.8700000001</v>
      </c>
    </row>
    <row r="21" spans="1:6" ht="110.25" customHeight="1">
      <c r="A21" s="62" t="s">
        <v>234</v>
      </c>
      <c r="B21" s="45" t="s">
        <v>98</v>
      </c>
      <c r="C21" s="65" t="s">
        <v>166</v>
      </c>
      <c r="D21" s="67">
        <v>1386900</v>
      </c>
      <c r="E21" s="68">
        <v>295646.42</v>
      </c>
      <c r="F21" s="55">
        <f t="shared" si="0"/>
        <v>1091253.58</v>
      </c>
    </row>
    <row r="22" spans="1:6" ht="139.5" customHeight="1">
      <c r="A22" s="62" t="s">
        <v>204</v>
      </c>
      <c r="B22" s="45" t="s">
        <v>98</v>
      </c>
      <c r="C22" s="65" t="s">
        <v>205</v>
      </c>
      <c r="D22" s="67">
        <v>0</v>
      </c>
      <c r="E22" s="68">
        <v>15</v>
      </c>
      <c r="F22" s="55" t="s">
        <v>52</v>
      </c>
    </row>
    <row r="23" spans="1:6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607.71</v>
      </c>
      <c r="F23" s="55" t="s">
        <v>52</v>
      </c>
    </row>
    <row r="24" spans="1:6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6" s="39" customFormat="1" ht="15.75" hidden="1" customHeight="1">
      <c r="A25" s="62" t="s">
        <v>564</v>
      </c>
      <c r="B25" s="58" t="s">
        <v>98</v>
      </c>
      <c r="C25" s="73" t="s">
        <v>565</v>
      </c>
      <c r="D25" s="67">
        <f>D26</f>
        <v>0</v>
      </c>
      <c r="E25" s="68">
        <f>E26</f>
        <v>0</v>
      </c>
      <c r="F25" s="55">
        <f>F26</f>
        <v>0</v>
      </c>
    </row>
    <row r="26" spans="1:6" s="39" customFormat="1" ht="21" hidden="1" customHeight="1">
      <c r="A26" s="62" t="s">
        <v>559</v>
      </c>
      <c r="B26" s="45" t="s">
        <v>98</v>
      </c>
      <c r="C26" s="65" t="s">
        <v>566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6" s="39" customFormat="1" ht="21" hidden="1" customHeight="1">
      <c r="A27" s="62" t="s">
        <v>101</v>
      </c>
      <c r="B27" s="45" t="s">
        <v>98</v>
      </c>
      <c r="C27" s="65" t="s">
        <v>475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6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6" s="39" customFormat="1" ht="21" hidden="1" customHeight="1">
      <c r="A29" s="62" t="s">
        <v>101</v>
      </c>
      <c r="B29" s="45" t="s">
        <v>98</v>
      </c>
      <c r="C29" s="65" t="s">
        <v>474</v>
      </c>
      <c r="D29" s="67">
        <v>0</v>
      </c>
      <c r="E29" s="68">
        <v>0</v>
      </c>
      <c r="F29" s="55">
        <f t="shared" si="2"/>
        <v>0</v>
      </c>
    </row>
    <row r="30" spans="1:6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1150860.8</v>
      </c>
      <c r="F30" s="55">
        <f t="shared" si="0"/>
        <v>5554339.2000000002</v>
      </c>
    </row>
    <row r="31" spans="1:6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9411.8799999999992</v>
      </c>
      <c r="F31" s="55">
        <f t="shared" si="0"/>
        <v>336488.12</v>
      </c>
    </row>
    <row r="32" spans="1:6" ht="72.75" customHeight="1">
      <c r="A32" s="62" t="s">
        <v>454</v>
      </c>
      <c r="B32" s="45" t="s">
        <v>98</v>
      </c>
      <c r="C32" s="65" t="s">
        <v>171</v>
      </c>
      <c r="D32" s="67">
        <v>345900</v>
      </c>
      <c r="E32" s="68">
        <v>9411.8799999999992</v>
      </c>
      <c r="F32" s="55">
        <f t="shared" si="0"/>
        <v>336488.12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1141448.9200000002</v>
      </c>
      <c r="F36" s="55">
        <f t="shared" si="0"/>
        <v>5217851.08</v>
      </c>
    </row>
    <row r="37" spans="1:6" ht="15.75" customHeight="1">
      <c r="A37" s="62" t="s">
        <v>243</v>
      </c>
      <c r="B37" s="45" t="s">
        <v>98</v>
      </c>
      <c r="C37" s="65" t="s">
        <v>253</v>
      </c>
      <c r="D37" s="67">
        <f>D38</f>
        <v>3649400</v>
      </c>
      <c r="E37" s="67">
        <f>E38</f>
        <v>1091300.6200000001</v>
      </c>
      <c r="F37" s="55">
        <f t="shared" si="0"/>
        <v>2558099.38</v>
      </c>
    </row>
    <row r="38" spans="1:6" ht="57.75" customHeight="1">
      <c r="A38" s="62" t="s">
        <v>245</v>
      </c>
      <c r="B38" s="45" t="s">
        <v>98</v>
      </c>
      <c r="C38" s="65" t="s">
        <v>244</v>
      </c>
      <c r="D38" s="67">
        <v>3649400</v>
      </c>
      <c r="E38" s="68">
        <v>1091300.6200000001</v>
      </c>
      <c r="F38" s="55">
        <f t="shared" si="0"/>
        <v>2558099.38</v>
      </c>
    </row>
    <row r="39" spans="1:6" ht="17.25" customHeight="1">
      <c r="A39" s="62" t="s">
        <v>246</v>
      </c>
      <c r="B39" s="45" t="s">
        <v>98</v>
      </c>
      <c r="C39" s="65" t="s">
        <v>247</v>
      </c>
      <c r="D39" s="67">
        <f>D40</f>
        <v>2709900</v>
      </c>
      <c r="E39" s="67">
        <f>E40</f>
        <v>50148.3</v>
      </c>
      <c r="F39" s="55">
        <f t="shared" si="0"/>
        <v>2659751.7000000002</v>
      </c>
    </row>
    <row r="40" spans="1:6" ht="54" customHeight="1">
      <c r="A40" s="62" t="s">
        <v>249</v>
      </c>
      <c r="B40" s="45" t="s">
        <v>98</v>
      </c>
      <c r="C40" s="65" t="s">
        <v>248</v>
      </c>
      <c r="D40" s="67">
        <v>2709900</v>
      </c>
      <c r="E40" s="68">
        <v>50148.3</v>
      </c>
      <c r="F40" s="55">
        <f t="shared" si="0"/>
        <v>2659751.7000000002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0</v>
      </c>
      <c r="F44" s="55" t="s">
        <v>52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0</v>
      </c>
      <c r="F45" s="55" t="s">
        <v>52</v>
      </c>
    </row>
    <row r="46" spans="1:6" ht="72" customHeight="1">
      <c r="A46" s="64" t="s">
        <v>451</v>
      </c>
      <c r="B46" s="45" t="s">
        <v>98</v>
      </c>
      <c r="C46" s="65" t="s">
        <v>449</v>
      </c>
      <c r="D46" s="67">
        <f>SUM(D47)</f>
        <v>12300</v>
      </c>
      <c r="E46" s="68">
        <f>E47</f>
        <v>0</v>
      </c>
      <c r="F46" s="55" t="s">
        <v>52</v>
      </c>
    </row>
    <row r="47" spans="1:6" ht="58.5" customHeight="1">
      <c r="A47" s="64" t="s">
        <v>452</v>
      </c>
      <c r="B47" s="45" t="s">
        <v>98</v>
      </c>
      <c r="C47" s="65" t="s">
        <v>450</v>
      </c>
      <c r="D47" s="67">
        <v>12300</v>
      </c>
      <c r="E47" s="68"/>
      <c r="F47" s="55" t="s">
        <v>52</v>
      </c>
    </row>
    <row r="48" spans="1:6" ht="45.75" hidden="1" customHeight="1">
      <c r="A48" s="62" t="s">
        <v>563</v>
      </c>
      <c r="B48" s="45" t="s">
        <v>98</v>
      </c>
      <c r="C48" s="65" t="s">
        <v>562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552</v>
      </c>
      <c r="B49" s="45" t="s">
        <v>98</v>
      </c>
      <c r="C49" s="65" t="s">
        <v>553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528</v>
      </c>
      <c r="B50" s="45" t="s">
        <v>98</v>
      </c>
      <c r="C50" s="65" t="s">
        <v>476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529</v>
      </c>
      <c r="B51" s="45" t="s">
        <v>98</v>
      </c>
      <c r="C51" s="65" t="s">
        <v>477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28.5" hidden="1" customHeight="1">
      <c r="A52" s="62" t="s">
        <v>530</v>
      </c>
      <c r="B52" s="45" t="s">
        <v>98</v>
      </c>
      <c r="C52" s="65" t="s">
        <v>521</v>
      </c>
      <c r="D52" s="67">
        <v>0</v>
      </c>
      <c r="E52" s="68">
        <v>0</v>
      </c>
      <c r="F52" s="55">
        <f t="shared" si="4"/>
        <v>0</v>
      </c>
    </row>
    <row r="53" spans="1:6" ht="29.25" customHeight="1">
      <c r="A53" s="62" t="s">
        <v>99</v>
      </c>
      <c r="B53" s="45" t="s">
        <v>98</v>
      </c>
      <c r="C53" s="65" t="s">
        <v>178</v>
      </c>
      <c r="D53" s="67">
        <f>D56+D58+D54</f>
        <v>54500</v>
      </c>
      <c r="E53" s="67">
        <f>E56+E54</f>
        <v>1515.78</v>
      </c>
      <c r="F53" s="55">
        <f>D53-E53</f>
        <v>52984.22</v>
      </c>
    </row>
    <row r="54" spans="1:6" ht="85.5" customHeight="1">
      <c r="A54" s="62" t="s">
        <v>568</v>
      </c>
      <c r="B54" s="45" t="s">
        <v>98</v>
      </c>
      <c r="C54" s="65" t="s">
        <v>560</v>
      </c>
      <c r="D54" s="67">
        <f>D55</f>
        <v>0</v>
      </c>
      <c r="E54" s="67">
        <f>E55</f>
        <v>0</v>
      </c>
      <c r="F54" s="55">
        <f>F55</f>
        <v>0</v>
      </c>
    </row>
    <row r="55" spans="1:6" ht="100.5" customHeight="1">
      <c r="A55" s="62" t="s">
        <v>567</v>
      </c>
      <c r="B55" s="45" t="s">
        <v>98</v>
      </c>
      <c r="C55" s="65" t="s">
        <v>561</v>
      </c>
      <c r="D55" s="67">
        <v>0</v>
      </c>
      <c r="E55" s="67"/>
      <c r="F55" s="55">
        <f>D55-E55</f>
        <v>0</v>
      </c>
    </row>
    <row r="56" spans="1:6" ht="72" customHeight="1">
      <c r="A56" s="62" t="s">
        <v>102</v>
      </c>
      <c r="B56" s="45" t="s">
        <v>98</v>
      </c>
      <c r="C56" s="65" t="s">
        <v>179</v>
      </c>
      <c r="D56" s="67">
        <f>D57</f>
        <v>50000</v>
      </c>
      <c r="E56" s="67">
        <f>E57</f>
        <v>1515.78</v>
      </c>
      <c r="F56" s="55">
        <f t="shared" ref="F56:F60" si="5">D56-E56</f>
        <v>48484.22</v>
      </c>
    </row>
    <row r="57" spans="1:6" ht="84.75" customHeight="1">
      <c r="A57" s="62" t="s">
        <v>455</v>
      </c>
      <c r="B57" s="45" t="s">
        <v>98</v>
      </c>
      <c r="C57" s="65" t="s">
        <v>180</v>
      </c>
      <c r="D57" s="67">
        <v>50000</v>
      </c>
      <c r="E57" s="67">
        <v>1515.78</v>
      </c>
      <c r="F57" s="55">
        <f t="shared" si="5"/>
        <v>48484.22</v>
      </c>
    </row>
    <row r="58" spans="1:6" ht="45.75" customHeight="1">
      <c r="A58" s="62" t="s">
        <v>100</v>
      </c>
      <c r="B58" s="45" t="s">
        <v>98</v>
      </c>
      <c r="C58" s="65" t="s">
        <v>181</v>
      </c>
      <c r="D58" s="67">
        <f>D59</f>
        <v>4500</v>
      </c>
      <c r="E58" s="67"/>
      <c r="F58" s="55">
        <f t="shared" si="5"/>
        <v>4500</v>
      </c>
    </row>
    <row r="59" spans="1:6" ht="54" customHeight="1">
      <c r="A59" s="62" t="s">
        <v>456</v>
      </c>
      <c r="B59" s="45" t="s">
        <v>98</v>
      </c>
      <c r="C59" s="65" t="s">
        <v>182</v>
      </c>
      <c r="D59" s="67">
        <v>4500</v>
      </c>
      <c r="E59" s="68"/>
      <c r="F59" s="55">
        <f t="shared" si="5"/>
        <v>4500</v>
      </c>
    </row>
    <row r="60" spans="1:6" ht="24" hidden="1" customHeight="1">
      <c r="A60" s="62" t="s">
        <v>461</v>
      </c>
      <c r="B60" s="45"/>
      <c r="C60" s="65" t="s">
        <v>554</v>
      </c>
      <c r="D60" s="67">
        <v>0</v>
      </c>
      <c r="E60" s="68"/>
      <c r="F60" s="55">
        <f t="shared" si="5"/>
        <v>0</v>
      </c>
    </row>
    <row r="61" spans="1:6" ht="15" customHeight="1">
      <c r="A61" s="62" t="s">
        <v>42</v>
      </c>
      <c r="B61" s="45" t="s">
        <v>98</v>
      </c>
      <c r="C61" s="65" t="s">
        <v>183</v>
      </c>
      <c r="D61" s="66">
        <f>D62</f>
        <v>17087900</v>
      </c>
      <c r="E61" s="66">
        <f>E62</f>
        <v>229630</v>
      </c>
      <c r="F61" s="66">
        <f>F62</f>
        <v>16858270</v>
      </c>
    </row>
    <row r="62" spans="1:6" ht="48" customHeight="1">
      <c r="A62" s="62" t="s">
        <v>43</v>
      </c>
      <c r="B62" s="45" t="s">
        <v>98</v>
      </c>
      <c r="C62" s="65" t="s">
        <v>184</v>
      </c>
      <c r="D62" s="67">
        <f>D63+D68</f>
        <v>17087900</v>
      </c>
      <c r="E62" s="67">
        <f>E63+E68</f>
        <v>229630</v>
      </c>
      <c r="F62" s="55">
        <f>F63+F68</f>
        <v>16858270</v>
      </c>
    </row>
    <row r="63" spans="1:6" ht="27.75" customHeight="1">
      <c r="A63" s="62" t="s">
        <v>580</v>
      </c>
      <c r="B63" s="45" t="s">
        <v>98</v>
      </c>
      <c r="C63" s="160" t="s">
        <v>579</v>
      </c>
      <c r="D63" s="67">
        <f>D64+D66</f>
        <v>189700</v>
      </c>
      <c r="E63" s="67">
        <f>E64+E66</f>
        <v>47575</v>
      </c>
      <c r="F63" s="55">
        <f>D63-E63</f>
        <v>142125</v>
      </c>
    </row>
    <row r="64" spans="1:6" ht="45" customHeight="1">
      <c r="A64" s="62" t="s">
        <v>582</v>
      </c>
      <c r="B64" s="45" t="s">
        <v>98</v>
      </c>
      <c r="C64" s="65" t="s">
        <v>581</v>
      </c>
      <c r="D64" s="67">
        <f>D65</f>
        <v>200</v>
      </c>
      <c r="E64" s="67">
        <f>E65</f>
        <v>200</v>
      </c>
      <c r="F64" s="55">
        <f t="shared" ref="F64:F65" si="6">D64-E64</f>
        <v>0</v>
      </c>
    </row>
    <row r="65" spans="1:6" ht="53.25" customHeight="1">
      <c r="A65" s="62" t="s">
        <v>584</v>
      </c>
      <c r="B65" s="45" t="s">
        <v>98</v>
      </c>
      <c r="C65" s="65" t="s">
        <v>583</v>
      </c>
      <c r="D65" s="67">
        <v>200</v>
      </c>
      <c r="E65" s="68">
        <v>200</v>
      </c>
      <c r="F65" s="55">
        <f t="shared" si="6"/>
        <v>0</v>
      </c>
    </row>
    <row r="66" spans="1:6" ht="54" customHeight="1">
      <c r="A66" s="62" t="s">
        <v>44</v>
      </c>
      <c r="B66" s="45" t="s">
        <v>98</v>
      </c>
      <c r="C66" s="65" t="s">
        <v>488</v>
      </c>
      <c r="D66" s="67">
        <f>D67</f>
        <v>189500</v>
      </c>
      <c r="E66" s="67">
        <f>E67</f>
        <v>47375</v>
      </c>
      <c r="F66" s="55">
        <f t="shared" ref="F66:F67" si="7">D66-E66</f>
        <v>142125</v>
      </c>
    </row>
    <row r="67" spans="1:6" ht="52.5" customHeight="1">
      <c r="A67" s="62" t="s">
        <v>459</v>
      </c>
      <c r="B67" s="45" t="s">
        <v>98</v>
      </c>
      <c r="C67" s="65" t="s">
        <v>487</v>
      </c>
      <c r="D67" s="67">
        <v>189500</v>
      </c>
      <c r="E67" s="68">
        <v>47375</v>
      </c>
      <c r="F67" s="55">
        <f t="shared" si="7"/>
        <v>142125</v>
      </c>
    </row>
    <row r="68" spans="1:6" ht="18" customHeight="1">
      <c r="A68" s="62" t="s">
        <v>45</v>
      </c>
      <c r="B68" s="45" t="s">
        <v>98</v>
      </c>
      <c r="C68" s="65" t="s">
        <v>569</v>
      </c>
      <c r="D68" s="67">
        <f>SUM(D69)+D71</f>
        <v>16898200</v>
      </c>
      <c r="E68" s="67">
        <f>SUM(E69)+E71</f>
        <v>182055</v>
      </c>
      <c r="F68" s="55">
        <f>D68-E68</f>
        <v>16716145</v>
      </c>
    </row>
    <row r="69" spans="1:6" ht="93.75" customHeight="1">
      <c r="A69" s="62" t="s">
        <v>550</v>
      </c>
      <c r="B69" s="45" t="s">
        <v>98</v>
      </c>
      <c r="C69" s="65" t="s">
        <v>489</v>
      </c>
      <c r="D69" s="67">
        <f>SUM(D70)</f>
        <v>912200</v>
      </c>
      <c r="E69" s="67">
        <f>SUM(E70)</f>
        <v>6955</v>
      </c>
      <c r="F69" s="55">
        <f t="shared" ref="F69:F70" si="8">D69-E69</f>
        <v>905245</v>
      </c>
    </row>
    <row r="70" spans="1:6" ht="91.5" customHeight="1">
      <c r="A70" s="62" t="s">
        <v>551</v>
      </c>
      <c r="B70" s="45" t="s">
        <v>98</v>
      </c>
      <c r="C70" s="65" t="s">
        <v>490</v>
      </c>
      <c r="D70" s="67">
        <v>912200</v>
      </c>
      <c r="E70" s="67">
        <v>6955</v>
      </c>
      <c r="F70" s="55">
        <f t="shared" si="8"/>
        <v>905245</v>
      </c>
    </row>
    <row r="71" spans="1:6" ht="31.5" customHeight="1">
      <c r="A71" s="62" t="s">
        <v>46</v>
      </c>
      <c r="B71" s="45" t="s">
        <v>98</v>
      </c>
      <c r="C71" s="65" t="s">
        <v>542</v>
      </c>
      <c r="D71" s="67">
        <f>SUM(D72)</f>
        <v>15986000</v>
      </c>
      <c r="E71" s="67">
        <f>SUM(E72)</f>
        <v>175100</v>
      </c>
      <c r="F71" s="55">
        <f t="shared" ref="F71:F72" si="9">D71-E71</f>
        <v>15810900</v>
      </c>
    </row>
    <row r="72" spans="1:6" ht="39" customHeight="1">
      <c r="A72" s="62" t="s">
        <v>578</v>
      </c>
      <c r="B72" s="45" t="s">
        <v>98</v>
      </c>
      <c r="C72" s="65" t="s">
        <v>541</v>
      </c>
      <c r="D72" s="67">
        <v>15986000</v>
      </c>
      <c r="E72" s="67">
        <v>175100</v>
      </c>
      <c r="F72" s="55">
        <f t="shared" si="9"/>
        <v>15810900</v>
      </c>
    </row>
    <row r="73" spans="1:6" ht="15.75" customHeight="1">
      <c r="A73" s="30"/>
      <c r="B73" s="21"/>
      <c r="C73" s="22"/>
      <c r="D73" s="23"/>
      <c r="E73" s="23"/>
      <c r="F73" s="22"/>
    </row>
    <row r="74" spans="1:6" ht="12.75" customHeight="1">
      <c r="A74" s="29"/>
      <c r="B74" s="28"/>
      <c r="C74" s="22"/>
      <c r="D74" s="22"/>
      <c r="E74" s="22"/>
      <c r="F74" s="22"/>
    </row>
    <row r="75" spans="1:6" ht="12.75" customHeight="1">
      <c r="A75" s="29"/>
      <c r="B75" s="28"/>
      <c r="C75" s="22"/>
      <c r="D75" s="22"/>
      <c r="E75" s="22"/>
      <c r="F75" s="22"/>
    </row>
    <row r="76" spans="1:6" ht="22.5" customHeight="1">
      <c r="A76" s="29"/>
      <c r="B76" s="28"/>
      <c r="C76" s="22"/>
      <c r="D76" s="22"/>
      <c r="E76" s="22"/>
      <c r="F76" s="22"/>
    </row>
    <row r="77" spans="1:6" ht="11.25" customHeight="1">
      <c r="C77" s="24"/>
      <c r="D77" s="23"/>
    </row>
    <row r="78" spans="1:6" ht="11.25" customHeight="1">
      <c r="C78" s="24"/>
      <c r="D78" s="23"/>
    </row>
    <row r="79" spans="1:6" ht="11.25" customHeight="1">
      <c r="C79" s="24"/>
      <c r="D79" s="23"/>
    </row>
    <row r="80" spans="1:6" ht="11.25" customHeight="1">
      <c r="C80" s="24"/>
      <c r="D80" s="23"/>
    </row>
    <row r="81" spans="3:4" ht="11.25" customHeight="1">
      <c r="C81" s="24"/>
      <c r="D81" s="23"/>
    </row>
    <row r="82" spans="3:4" ht="11.25" customHeight="1">
      <c r="C82" s="24"/>
      <c r="D82" s="23"/>
    </row>
    <row r="83" spans="3:4" ht="11.25" customHeight="1">
      <c r="C83" s="24"/>
      <c r="D83" s="23"/>
    </row>
    <row r="84" spans="3:4" ht="11.25" customHeight="1">
      <c r="C84" s="24"/>
      <c r="D84" s="23"/>
    </row>
    <row r="85" spans="3:4" ht="11.25" customHeight="1">
      <c r="C85" s="24"/>
      <c r="D85" s="23"/>
    </row>
    <row r="86" spans="3:4" ht="11.25" customHeight="1">
      <c r="C86" s="24"/>
      <c r="D86" s="23"/>
    </row>
    <row r="87" spans="3:4" ht="11.25" customHeight="1">
      <c r="C87" s="24"/>
      <c r="D87" s="23"/>
    </row>
    <row r="88" spans="3:4" ht="11.25" customHeight="1">
      <c r="C88" s="24"/>
      <c r="D88" s="23"/>
    </row>
    <row r="89" spans="3:4" ht="11.25" customHeight="1">
      <c r="C89" s="24"/>
      <c r="D89" s="23"/>
    </row>
    <row r="90" spans="3:4" ht="11.25" customHeight="1">
      <c r="C90" s="24"/>
      <c r="D90" s="23"/>
    </row>
    <row r="91" spans="3:4" ht="11.25" customHeight="1">
      <c r="C91" s="24"/>
      <c r="D91" s="23"/>
    </row>
    <row r="92" spans="3:4" ht="11.25" customHeight="1">
      <c r="C92" s="24"/>
      <c r="D92" s="23"/>
    </row>
    <row r="93" spans="3:4" ht="11.25" customHeight="1">
      <c r="C93" s="24"/>
      <c r="D93" s="23"/>
    </row>
    <row r="94" spans="3:4" ht="11.25" customHeight="1">
      <c r="C94" s="24"/>
      <c r="D94" s="23"/>
    </row>
    <row r="95" spans="3:4" ht="11.25" customHeight="1">
      <c r="C95" s="24"/>
      <c r="D95" s="23"/>
    </row>
    <row r="96" spans="3:4" ht="11.25" customHeight="1">
      <c r="C96" s="24"/>
      <c r="D96" s="23"/>
    </row>
    <row r="97" spans="1:3" ht="23.25" customHeight="1"/>
    <row r="98" spans="1:3" ht="9.9499999999999993" customHeight="1"/>
    <row r="99" spans="1:3" ht="12.75" customHeight="1">
      <c r="A99" s="24"/>
      <c r="B99" s="24"/>
      <c r="C99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5" max="5" man="1"/>
    <brk id="6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zoomScaleNormal="100" zoomScaleSheetLayoutView="70" workbookViewId="0">
      <selection activeCell="E298" sqref="E298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76">
        <v>200</v>
      </c>
      <c r="C5" s="176" t="s">
        <v>21</v>
      </c>
      <c r="D5" s="177">
        <f>D8+D129+D147+D176+D203+D257+D270+D278+D291+D249</f>
        <v>25501800</v>
      </c>
      <c r="E5" s="177">
        <f>E8+E129+E147+E176+E203+E257+E270+E278+E291+E249</f>
        <v>1451391.9499999997</v>
      </c>
      <c r="F5" s="177">
        <f>F8+F129+F147+F170+F203+F257+F270+F278+F291+F249</f>
        <v>24050408.050000001</v>
      </c>
    </row>
    <row r="6" spans="1:6" ht="22.5" customHeight="1">
      <c r="A6" s="90" t="s">
        <v>5</v>
      </c>
      <c r="B6" s="176"/>
      <c r="C6" s="176"/>
      <c r="D6" s="177"/>
      <c r="E6" s="177"/>
      <c r="F6" s="177"/>
    </row>
    <row r="7" spans="1:6" ht="36" customHeight="1">
      <c r="A7" s="91" t="s">
        <v>279</v>
      </c>
      <c r="B7" s="115">
        <v>200</v>
      </c>
      <c r="C7" s="115" t="s">
        <v>280</v>
      </c>
      <c r="D7" s="119">
        <f>D8+D129+D147+D176+D203+D257+D270+D278+D291+D249</f>
        <v>25501800</v>
      </c>
      <c r="E7" s="119">
        <f>E8+E129+E147+E176+E203+E257+E270+E278+E291+E249</f>
        <v>1451391.9499999997</v>
      </c>
      <c r="F7" s="120">
        <f>D7-E7</f>
        <v>24050408.050000001</v>
      </c>
    </row>
    <row r="8" spans="1:6" ht="18" customHeight="1">
      <c r="A8" s="89" t="s">
        <v>59</v>
      </c>
      <c r="B8" s="115">
        <v>200</v>
      </c>
      <c r="C8" s="115" t="s">
        <v>271</v>
      </c>
      <c r="D8" s="121">
        <f>SUM(D10+D57+D63+D69)</f>
        <v>4494700</v>
      </c>
      <c r="E8" s="121">
        <f>SUM(E10+E57+E63+E69)</f>
        <v>727548.64999999991</v>
      </c>
      <c r="F8" s="122">
        <f t="shared" ref="F8" si="0">D8-E8</f>
        <v>3767151.35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75">
        <f>D10-E10</f>
        <v>3617389.81</v>
      </c>
    </row>
    <row r="10" spans="1:6" ht="84" customHeight="1">
      <c r="A10" s="93" t="s">
        <v>62</v>
      </c>
      <c r="B10" s="115">
        <v>200</v>
      </c>
      <c r="C10" s="115" t="s">
        <v>272</v>
      </c>
      <c r="D10" s="119">
        <f>D12+D50</f>
        <v>4324900</v>
      </c>
      <c r="E10" s="119">
        <f>E12+E50</f>
        <v>707510.19</v>
      </c>
      <c r="F10" s="175"/>
    </row>
    <row r="11" spans="1:6" ht="53.25" customHeight="1">
      <c r="A11" s="90" t="s">
        <v>105</v>
      </c>
      <c r="B11" s="115">
        <v>200</v>
      </c>
      <c r="C11" s="115" t="s">
        <v>281</v>
      </c>
      <c r="D11" s="119">
        <f t="shared" ref="D11:E14" si="1">D12</f>
        <v>4324700</v>
      </c>
      <c r="E11" s="119">
        <f t="shared" si="1"/>
        <v>707310.19</v>
      </c>
      <c r="F11" s="120">
        <f t="shared" ref="F11:F16" si="2">D11-E11</f>
        <v>3617389.81</v>
      </c>
    </row>
    <row r="12" spans="1:6" ht="54" customHeight="1">
      <c r="A12" s="90" t="s">
        <v>106</v>
      </c>
      <c r="B12" s="115">
        <v>200</v>
      </c>
      <c r="C12" s="115" t="s">
        <v>282</v>
      </c>
      <c r="D12" s="119">
        <f>D16+D35</f>
        <v>4324700</v>
      </c>
      <c r="E12" s="119">
        <f>E16+E35</f>
        <v>707310.19</v>
      </c>
      <c r="F12" s="119">
        <f>SUM(F16)+F35</f>
        <v>3617389.81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3554800</v>
      </c>
      <c r="E13" s="119">
        <f t="shared" si="1"/>
        <v>619357.71</v>
      </c>
      <c r="F13" s="120">
        <f t="shared" si="2"/>
        <v>2935442.29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3554800</v>
      </c>
      <c r="E14" s="119">
        <f t="shared" si="1"/>
        <v>619357.71</v>
      </c>
      <c r="F14" s="120">
        <f t="shared" si="2"/>
        <v>2935442.29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3554800</v>
      </c>
      <c r="E15" s="119">
        <f>E19+E22</f>
        <v>619357.71</v>
      </c>
      <c r="F15" s="120">
        <f t="shared" si="2"/>
        <v>2935442.29</v>
      </c>
    </row>
    <row r="16" spans="1:6" ht="135" customHeight="1">
      <c r="A16" s="94" t="s">
        <v>283</v>
      </c>
      <c r="B16" s="115">
        <v>200</v>
      </c>
      <c r="C16" s="115" t="s">
        <v>273</v>
      </c>
      <c r="D16" s="119">
        <f>D17</f>
        <v>3763000</v>
      </c>
      <c r="E16" s="119">
        <f>E17</f>
        <v>619457.71</v>
      </c>
      <c r="F16" s="120">
        <f t="shared" si="2"/>
        <v>3143542.29</v>
      </c>
    </row>
    <row r="17" spans="1:6" ht="102" customHeight="1">
      <c r="A17" s="95" t="s">
        <v>316</v>
      </c>
      <c r="B17" s="115">
        <v>200</v>
      </c>
      <c r="C17" s="115" t="s">
        <v>317</v>
      </c>
      <c r="D17" s="119">
        <f>SUM(D18)</f>
        <v>3763000</v>
      </c>
      <c r="E17" s="119">
        <f>SUM(E18)</f>
        <v>619457.71</v>
      </c>
      <c r="F17" s="120">
        <f t="shared" ref="F17:F18" si="3">D17-E17</f>
        <v>3143542.29</v>
      </c>
    </row>
    <row r="18" spans="1:6" ht="40.5" customHeight="1">
      <c r="A18" s="96" t="s">
        <v>92</v>
      </c>
      <c r="B18" s="115">
        <v>200</v>
      </c>
      <c r="C18" s="115" t="s">
        <v>318</v>
      </c>
      <c r="D18" s="119">
        <f>SUM(D19+D21+D22)</f>
        <v>3763000</v>
      </c>
      <c r="E18" s="119">
        <f>SUM(E19+E21+E22)</f>
        <v>619457.71</v>
      </c>
      <c r="F18" s="120">
        <f t="shared" si="3"/>
        <v>3143542.29</v>
      </c>
    </row>
    <row r="19" spans="1:6" ht="31.5" customHeight="1">
      <c r="A19" s="90" t="s">
        <v>275</v>
      </c>
      <c r="B19" s="115">
        <v>200</v>
      </c>
      <c r="C19" s="115" t="s">
        <v>274</v>
      </c>
      <c r="D19" s="119">
        <v>2730200</v>
      </c>
      <c r="E19" s="119">
        <v>481875.01</v>
      </c>
      <c r="F19" s="175">
        <f t="shared" ref="F19" si="4">D19-E19</f>
        <v>2248324.9900000002</v>
      </c>
    </row>
    <row r="20" spans="1:6" ht="19.5" hidden="1" customHeight="1">
      <c r="A20" s="90"/>
      <c r="B20" s="115"/>
      <c r="C20" s="115"/>
      <c r="D20" s="119"/>
      <c r="E20" s="119"/>
      <c r="F20" s="175"/>
    </row>
    <row r="21" spans="1:6" ht="53.25" customHeight="1">
      <c r="A21" s="90" t="s">
        <v>232</v>
      </c>
      <c r="B21" s="115">
        <v>200</v>
      </c>
      <c r="C21" s="115" t="s">
        <v>276</v>
      </c>
      <c r="D21" s="119">
        <v>208200</v>
      </c>
      <c r="E21" s="119">
        <v>100</v>
      </c>
      <c r="F21" s="120">
        <f t="shared" ref="F21:F22" si="5">D21-E21</f>
        <v>208100</v>
      </c>
    </row>
    <row r="22" spans="1:6" ht="71.25" customHeight="1">
      <c r="A22" s="101" t="s">
        <v>480</v>
      </c>
      <c r="B22" s="115">
        <v>200</v>
      </c>
      <c r="C22" s="115" t="s">
        <v>277</v>
      </c>
      <c r="D22" s="119">
        <v>824600</v>
      </c>
      <c r="E22" s="119">
        <v>137482.70000000001</v>
      </c>
      <c r="F22" s="120">
        <f t="shared" si="5"/>
        <v>687117.3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75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561700</v>
      </c>
      <c r="E24" s="119">
        <f>E25</f>
        <v>87852.479999999996</v>
      </c>
      <c r="F24" s="175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561700</v>
      </c>
      <c r="E25" s="119">
        <f>E26</f>
        <v>87852.479999999996</v>
      </c>
      <c r="F25" s="175">
        <f t="shared" ref="F25" si="7">D25-E25</f>
        <v>473847.52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561700</v>
      </c>
      <c r="E26" s="119">
        <f>E27+E35</f>
        <v>87852.479999999996</v>
      </c>
      <c r="F26" s="175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75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75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75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75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75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75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75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75"/>
    </row>
    <row r="35" spans="1:6" ht="129.75" customHeight="1">
      <c r="A35" s="98" t="s">
        <v>284</v>
      </c>
      <c r="B35" s="115">
        <v>200</v>
      </c>
      <c r="C35" s="115" t="s">
        <v>278</v>
      </c>
      <c r="D35" s="119">
        <f>SUM(D39)+D36</f>
        <v>561700</v>
      </c>
      <c r="E35" s="119">
        <f>SUM(E39)+E36</f>
        <v>87852.479999999996</v>
      </c>
      <c r="F35" s="120">
        <f t="shared" ref="F35:F39" si="12">D35-E35</f>
        <v>473847.52</v>
      </c>
    </row>
    <row r="36" spans="1:6" ht="99" hidden="1" customHeight="1">
      <c r="A36" s="95" t="s">
        <v>316</v>
      </c>
      <c r="B36" s="115">
        <v>200</v>
      </c>
      <c r="C36" s="115" t="s">
        <v>522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577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232</v>
      </c>
      <c r="B38" s="115">
        <v>200</v>
      </c>
      <c r="C38" s="115" t="s">
        <v>523</v>
      </c>
      <c r="D38" s="119"/>
      <c r="E38" s="119"/>
      <c r="F38" s="120">
        <f t="shared" si="12"/>
        <v>0</v>
      </c>
    </row>
    <row r="39" spans="1:6" ht="48" customHeight="1">
      <c r="A39" s="99" t="s">
        <v>319</v>
      </c>
      <c r="B39" s="115">
        <v>200</v>
      </c>
      <c r="C39" s="115" t="s">
        <v>320</v>
      </c>
      <c r="D39" s="119">
        <f>SUM(D40)</f>
        <v>561700</v>
      </c>
      <c r="E39" s="119">
        <f>SUM(E40)</f>
        <v>87852.479999999996</v>
      </c>
      <c r="F39" s="120">
        <f t="shared" si="12"/>
        <v>473847.52</v>
      </c>
    </row>
    <row r="40" spans="1:6" ht="48" customHeight="1">
      <c r="A40" s="100" t="s">
        <v>298</v>
      </c>
      <c r="B40" s="115">
        <v>200</v>
      </c>
      <c r="C40" s="115" t="s">
        <v>481</v>
      </c>
      <c r="D40" s="119">
        <f t="shared" ref="D40:E40" si="13">SUM(D41)</f>
        <v>561700</v>
      </c>
      <c r="E40" s="119">
        <f t="shared" si="13"/>
        <v>87852.479999999996</v>
      </c>
      <c r="F40" s="120">
        <f t="shared" ref="F40:F41" si="14">D40-E40</f>
        <v>473847.52</v>
      </c>
    </row>
    <row r="41" spans="1:6" ht="22.5" customHeight="1">
      <c r="A41" s="166" t="s">
        <v>615</v>
      </c>
      <c r="B41" s="115">
        <v>200</v>
      </c>
      <c r="C41" s="115" t="s">
        <v>285</v>
      </c>
      <c r="D41" s="119">
        <v>561700</v>
      </c>
      <c r="E41" s="119">
        <v>87852.479999999996</v>
      </c>
      <c r="F41" s="120">
        <f t="shared" si="14"/>
        <v>473847.52</v>
      </c>
    </row>
    <row r="42" spans="1:6" ht="17.25" hidden="1" customHeight="1">
      <c r="A42" s="90" t="s">
        <v>137</v>
      </c>
      <c r="B42" s="115">
        <v>200</v>
      </c>
      <c r="C42" s="115" t="s">
        <v>300</v>
      </c>
      <c r="D42" s="119">
        <v>390800</v>
      </c>
      <c r="E42" s="119">
        <v>102080.8</v>
      </c>
      <c r="F42" s="175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301</v>
      </c>
      <c r="D43" s="119">
        <v>390800</v>
      </c>
      <c r="E43" s="119">
        <v>102080.8</v>
      </c>
      <c r="F43" s="175"/>
    </row>
    <row r="44" spans="1:6" ht="17.25" hidden="1" customHeight="1">
      <c r="A44" s="90" t="s">
        <v>45</v>
      </c>
      <c r="B44" s="115">
        <v>200</v>
      </c>
      <c r="C44" s="115" t="s">
        <v>302</v>
      </c>
      <c r="D44" s="119">
        <v>390800</v>
      </c>
      <c r="E44" s="119">
        <v>102080.8</v>
      </c>
      <c r="F44" s="175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303</v>
      </c>
      <c r="D45" s="119">
        <v>390800</v>
      </c>
      <c r="E45" s="119">
        <v>102080.8</v>
      </c>
      <c r="F45" s="175"/>
    </row>
    <row r="46" spans="1:6" ht="17.25" hidden="1" customHeight="1">
      <c r="A46" s="90" t="s">
        <v>60</v>
      </c>
      <c r="B46" s="115">
        <v>200</v>
      </c>
      <c r="C46" s="115" t="s">
        <v>304</v>
      </c>
      <c r="D46" s="119">
        <v>390800</v>
      </c>
      <c r="E46" s="119">
        <v>102080.8</v>
      </c>
      <c r="F46" s="175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305</v>
      </c>
      <c r="D47" s="119">
        <v>390800</v>
      </c>
      <c r="E47" s="119">
        <v>102080.8</v>
      </c>
      <c r="F47" s="175"/>
    </row>
    <row r="48" spans="1:6" ht="27" hidden="1" customHeight="1">
      <c r="A48" s="101" t="s">
        <v>124</v>
      </c>
      <c r="B48" s="115">
        <v>200</v>
      </c>
      <c r="C48" s="115" t="s">
        <v>306</v>
      </c>
      <c r="D48" s="119">
        <v>390800</v>
      </c>
      <c r="E48" s="119">
        <v>102080.8</v>
      </c>
      <c r="F48" s="175">
        <f>D49-E49</f>
        <v>0</v>
      </c>
    </row>
    <row r="49" spans="1:6" ht="48" customHeight="1">
      <c r="A49" s="102" t="s">
        <v>286</v>
      </c>
      <c r="B49" s="115">
        <v>200</v>
      </c>
      <c r="C49" s="115" t="s">
        <v>287</v>
      </c>
      <c r="D49" s="119">
        <f>SUM(D50)</f>
        <v>200</v>
      </c>
      <c r="E49" s="119">
        <f>SUM(E50)</f>
        <v>200</v>
      </c>
      <c r="F49" s="175"/>
    </row>
    <row r="50" spans="1:6" ht="17.25" customHeight="1">
      <c r="A50" s="102" t="s">
        <v>259</v>
      </c>
      <c r="B50" s="115">
        <v>200</v>
      </c>
      <c r="C50" s="115" t="s">
        <v>288</v>
      </c>
      <c r="D50" s="119">
        <f t="shared" ref="D50:E52" si="18">D51</f>
        <v>200</v>
      </c>
      <c r="E50" s="119">
        <f t="shared" si="18"/>
        <v>200</v>
      </c>
      <c r="F50" s="120">
        <f t="shared" ref="F50:F51" si="19">D50-E50</f>
        <v>0</v>
      </c>
    </row>
    <row r="51" spans="1:6" ht="177" customHeight="1">
      <c r="A51" s="94" t="s">
        <v>289</v>
      </c>
      <c r="B51" s="115">
        <v>200</v>
      </c>
      <c r="C51" s="115" t="s">
        <v>290</v>
      </c>
      <c r="D51" s="119">
        <f t="shared" si="18"/>
        <v>200</v>
      </c>
      <c r="E51" s="119">
        <f t="shared" si="18"/>
        <v>200</v>
      </c>
      <c r="F51" s="120">
        <f t="shared" si="19"/>
        <v>0</v>
      </c>
    </row>
    <row r="52" spans="1:6" ht="21.75" hidden="1" customHeight="1">
      <c r="A52" s="90" t="s">
        <v>87</v>
      </c>
      <c r="B52" s="115">
        <v>200</v>
      </c>
      <c r="C52" s="115" t="s">
        <v>291</v>
      </c>
      <c r="D52" s="119">
        <f t="shared" si="18"/>
        <v>200</v>
      </c>
      <c r="E52" s="119">
        <f t="shared" si="18"/>
        <v>200</v>
      </c>
      <c r="F52" s="175">
        <f t="shared" ref="F52" si="20">D52-E52</f>
        <v>0</v>
      </c>
    </row>
    <row r="53" spans="1:6" ht="6.75" hidden="1" customHeight="1">
      <c r="A53" s="90" t="s">
        <v>88</v>
      </c>
      <c r="B53" s="115">
        <v>200</v>
      </c>
      <c r="C53" s="115" t="s">
        <v>292</v>
      </c>
      <c r="D53" s="119">
        <f>D56</f>
        <v>200</v>
      </c>
      <c r="E53" s="119">
        <f>E56</f>
        <v>200</v>
      </c>
      <c r="F53" s="175"/>
    </row>
    <row r="54" spans="1:6" ht="57" customHeight="1">
      <c r="A54" s="161" t="s">
        <v>319</v>
      </c>
      <c r="B54" s="115">
        <v>200</v>
      </c>
      <c r="C54" s="115" t="s">
        <v>482</v>
      </c>
      <c r="D54" s="119">
        <f>SUM(D55)</f>
        <v>200</v>
      </c>
      <c r="E54" s="119">
        <f>SUM(E55)</f>
        <v>200</v>
      </c>
      <c r="F54" s="120">
        <f t="shared" ref="F54:F55" si="21">D54-E54</f>
        <v>0</v>
      </c>
    </row>
    <row r="55" spans="1:6" ht="44.25" customHeight="1">
      <c r="A55" s="100" t="s">
        <v>298</v>
      </c>
      <c r="B55" s="115">
        <v>200</v>
      </c>
      <c r="C55" s="115" t="s">
        <v>299</v>
      </c>
      <c r="D55" s="119">
        <f>SUM(D56)</f>
        <v>200</v>
      </c>
      <c r="E55" s="119">
        <f>SUM(E56)</f>
        <v>200</v>
      </c>
      <c r="F55" s="120">
        <f t="shared" si="21"/>
        <v>0</v>
      </c>
    </row>
    <row r="56" spans="1:6" ht="21" customHeight="1">
      <c r="A56" s="90" t="s">
        <v>616</v>
      </c>
      <c r="B56" s="115">
        <v>200</v>
      </c>
      <c r="C56" s="115" t="s">
        <v>293</v>
      </c>
      <c r="D56" s="119">
        <v>200</v>
      </c>
      <c r="E56" s="119">
        <v>200</v>
      </c>
      <c r="F56" s="120">
        <f t="shared" ref="F56:F57" si="22">D56-E56</f>
        <v>0</v>
      </c>
    </row>
    <row r="57" spans="1:6" ht="1.5" hidden="1" customHeight="1">
      <c r="A57" s="90" t="s">
        <v>93</v>
      </c>
      <c r="B57" s="115">
        <v>200</v>
      </c>
      <c r="C57" s="115" t="s">
        <v>294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286</v>
      </c>
      <c r="B58" s="115">
        <v>200</v>
      </c>
      <c r="C58" s="115" t="s">
        <v>295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259</v>
      </c>
      <c r="B59" s="115">
        <v>200</v>
      </c>
      <c r="C59" s="115" t="s">
        <v>296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307</v>
      </c>
      <c r="B60" s="115">
        <v>200</v>
      </c>
      <c r="C60" s="115" t="s">
        <v>297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321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308</v>
      </c>
      <c r="B62" s="115">
        <v>202</v>
      </c>
      <c r="C62" s="115" t="s">
        <v>472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309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286</v>
      </c>
      <c r="B64" s="115">
        <v>200</v>
      </c>
      <c r="C64" s="115" t="s">
        <v>310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311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312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322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313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314</v>
      </c>
      <c r="D69" s="121">
        <f>SUM(D70+D78+D102)</f>
        <v>159800</v>
      </c>
      <c r="E69" s="121">
        <f>SUM(E70+E78+E102)</f>
        <v>20038.46</v>
      </c>
      <c r="F69" s="122">
        <f t="shared" si="30"/>
        <v>139761.54</v>
      </c>
    </row>
    <row r="70" spans="1:6" ht="48" customHeight="1">
      <c r="A70" s="101" t="s">
        <v>105</v>
      </c>
      <c r="B70" s="115">
        <v>200</v>
      </c>
      <c r="C70" s="115" t="s">
        <v>325</v>
      </c>
      <c r="D70" s="158">
        <f>SUM(D71)</f>
        <v>22400</v>
      </c>
      <c r="E70" s="167">
        <f>SUM(E71)</f>
        <v>0</v>
      </c>
      <c r="F70" s="120">
        <f t="shared" ref="F70:F71" si="31">D70-E70</f>
        <v>22400</v>
      </c>
    </row>
    <row r="71" spans="1:6" ht="54" customHeight="1">
      <c r="A71" s="93" t="s">
        <v>235</v>
      </c>
      <c r="B71" s="115">
        <v>200</v>
      </c>
      <c r="C71" s="115" t="s">
        <v>315</v>
      </c>
      <c r="D71" s="119">
        <f t="shared" ref="D71:E73" si="32">D72</f>
        <v>22400</v>
      </c>
      <c r="E71" s="167">
        <f t="shared" si="32"/>
        <v>0</v>
      </c>
      <c r="F71" s="120">
        <f t="shared" si="31"/>
        <v>22400</v>
      </c>
    </row>
    <row r="72" spans="1:6" ht="99" customHeight="1">
      <c r="A72" s="90" t="s">
        <v>146</v>
      </c>
      <c r="B72" s="115">
        <v>200</v>
      </c>
      <c r="C72" s="115" t="s">
        <v>491</v>
      </c>
      <c r="D72" s="119">
        <f t="shared" si="32"/>
        <v>22400</v>
      </c>
      <c r="E72" s="167">
        <f t="shared" si="32"/>
        <v>0</v>
      </c>
      <c r="F72" s="120">
        <f t="shared" ref="F72" si="33">D72-E72</f>
        <v>22400</v>
      </c>
    </row>
    <row r="73" spans="1:6" ht="24.75" customHeight="1">
      <c r="A73" s="90" t="s">
        <v>89</v>
      </c>
      <c r="B73" s="115">
        <v>200</v>
      </c>
      <c r="C73" s="115" t="s">
        <v>492</v>
      </c>
      <c r="D73" s="119">
        <f t="shared" si="32"/>
        <v>22400</v>
      </c>
      <c r="E73" s="119">
        <f t="shared" si="32"/>
        <v>0</v>
      </c>
      <c r="F73" s="120">
        <f t="shared" ref="F73:F74" si="34">D73-E73</f>
        <v>22400</v>
      </c>
    </row>
    <row r="74" spans="1:6" ht="19.5" customHeight="1">
      <c r="A74" s="104" t="s">
        <v>90</v>
      </c>
      <c r="B74" s="125">
        <v>200</v>
      </c>
      <c r="C74" s="115" t="s">
        <v>493</v>
      </c>
      <c r="D74" s="126">
        <f>D75+D76</f>
        <v>22400</v>
      </c>
      <c r="E74" s="126">
        <f>E75+E76</f>
        <v>0</v>
      </c>
      <c r="F74" s="120">
        <f t="shared" si="34"/>
        <v>22400</v>
      </c>
    </row>
    <row r="75" spans="1:6" ht="33.75" customHeight="1">
      <c r="A75" s="90" t="s">
        <v>197</v>
      </c>
      <c r="B75" s="115">
        <v>200</v>
      </c>
      <c r="C75" s="115" t="s">
        <v>494</v>
      </c>
      <c r="D75" s="126">
        <v>13200</v>
      </c>
      <c r="E75" s="127">
        <v>0</v>
      </c>
      <c r="F75" s="120">
        <f t="shared" ref="F75:F76" si="35">D75-E75</f>
        <v>13200</v>
      </c>
    </row>
    <row r="76" spans="1:6" ht="17.25" customHeight="1">
      <c r="A76" s="90" t="s">
        <v>323</v>
      </c>
      <c r="B76" s="115">
        <v>200</v>
      </c>
      <c r="C76" s="115" t="s">
        <v>495</v>
      </c>
      <c r="D76" s="119">
        <v>9200</v>
      </c>
      <c r="E76" s="119">
        <v>0</v>
      </c>
      <c r="F76" s="120">
        <f t="shared" si="35"/>
        <v>9200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98800</v>
      </c>
      <c r="E77" s="119">
        <f>E79+E84+E89</f>
        <v>8400</v>
      </c>
      <c r="F77" s="175">
        <f t="shared" ref="F77" si="36">D77-E77</f>
        <v>90400</v>
      </c>
    </row>
    <row r="78" spans="1:6" ht="49.5" customHeight="1">
      <c r="A78" s="94" t="s">
        <v>324</v>
      </c>
      <c r="B78" s="115">
        <v>200</v>
      </c>
      <c r="C78" s="115" t="s">
        <v>326</v>
      </c>
      <c r="D78" s="119">
        <f>SUM(D79+D84)+D94+D98</f>
        <v>102400</v>
      </c>
      <c r="E78" s="119">
        <f>E79+E84+E94+E98</f>
        <v>4800</v>
      </c>
      <c r="F78" s="175"/>
    </row>
    <row r="79" spans="1:6" ht="58.5" hidden="1" customHeight="1">
      <c r="A79" s="90" t="s">
        <v>229</v>
      </c>
      <c r="B79" s="115">
        <v>200</v>
      </c>
      <c r="C79" s="115" t="s">
        <v>327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256</v>
      </c>
      <c r="B80" s="115">
        <v>200</v>
      </c>
      <c r="C80" s="115" t="s">
        <v>328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329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330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331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332</v>
      </c>
      <c r="D84" s="119">
        <f>D85+D89</f>
        <v>84400</v>
      </c>
      <c r="E84" s="119">
        <f>E85+E89</f>
        <v>4800</v>
      </c>
      <c r="F84" s="119">
        <f t="shared" si="40"/>
        <v>79600</v>
      </c>
    </row>
    <row r="85" spans="1:6" ht="136.5" customHeight="1">
      <c r="A85" s="90" t="s">
        <v>483</v>
      </c>
      <c r="B85" s="115">
        <v>200</v>
      </c>
      <c r="C85" s="115" t="s">
        <v>333</v>
      </c>
      <c r="D85" s="119">
        <f t="shared" ref="D85:E87" si="41">SUM(D86)</f>
        <v>70000</v>
      </c>
      <c r="E85" s="119">
        <f>SUM(E86)</f>
        <v>1200</v>
      </c>
      <c r="F85" s="119">
        <f t="shared" ref="F85:F86" si="42">D85-E85</f>
        <v>68800</v>
      </c>
    </row>
    <row r="86" spans="1:6" ht="51.75" customHeight="1">
      <c r="A86" s="90" t="s">
        <v>600</v>
      </c>
      <c r="B86" s="115">
        <v>200</v>
      </c>
      <c r="C86" s="115" t="s">
        <v>334</v>
      </c>
      <c r="D86" s="119">
        <f t="shared" si="41"/>
        <v>70000</v>
      </c>
      <c r="E86" s="119">
        <f t="shared" si="41"/>
        <v>1200</v>
      </c>
      <c r="F86" s="119">
        <f t="shared" si="42"/>
        <v>68800</v>
      </c>
    </row>
    <row r="87" spans="1:6" ht="51" customHeight="1">
      <c r="A87" s="90" t="s">
        <v>298</v>
      </c>
      <c r="B87" s="115">
        <v>200</v>
      </c>
      <c r="C87" s="115" t="s">
        <v>335</v>
      </c>
      <c r="D87" s="119">
        <f t="shared" si="41"/>
        <v>70000</v>
      </c>
      <c r="E87" s="119">
        <f t="shared" si="41"/>
        <v>1200</v>
      </c>
      <c r="F87" s="120">
        <f t="shared" ref="F87:F88" si="43">D87-E87</f>
        <v>68800</v>
      </c>
    </row>
    <row r="88" spans="1:6" ht="23.25" customHeight="1">
      <c r="A88" s="90" t="s">
        <v>616</v>
      </c>
      <c r="B88" s="115">
        <v>200</v>
      </c>
      <c r="C88" s="115" t="s">
        <v>336</v>
      </c>
      <c r="D88" s="119">
        <v>70000</v>
      </c>
      <c r="E88" s="119">
        <v>1200</v>
      </c>
      <c r="F88" s="120">
        <f t="shared" si="43"/>
        <v>68800</v>
      </c>
    </row>
    <row r="89" spans="1:6" ht="138" customHeight="1">
      <c r="A89" s="90" t="s">
        <v>198</v>
      </c>
      <c r="B89" s="115">
        <v>200</v>
      </c>
      <c r="C89" s="115" t="s">
        <v>337</v>
      </c>
      <c r="D89" s="119">
        <f t="shared" ref="D89:E91" si="44">SUM(D90)</f>
        <v>14400</v>
      </c>
      <c r="E89" s="119">
        <f t="shared" si="44"/>
        <v>3600</v>
      </c>
      <c r="F89" s="119">
        <f t="shared" ref="F89:F90" si="45">D89-E89</f>
        <v>10800</v>
      </c>
    </row>
    <row r="90" spans="1:6" ht="63" customHeight="1">
      <c r="A90" s="90" t="s">
        <v>319</v>
      </c>
      <c r="B90" s="115">
        <v>200</v>
      </c>
      <c r="C90" s="115" t="s">
        <v>338</v>
      </c>
      <c r="D90" s="119">
        <f t="shared" si="44"/>
        <v>14400</v>
      </c>
      <c r="E90" s="119">
        <f t="shared" si="44"/>
        <v>3600</v>
      </c>
      <c r="F90" s="119">
        <f t="shared" si="45"/>
        <v>10800</v>
      </c>
    </row>
    <row r="91" spans="1:6" ht="51" customHeight="1">
      <c r="A91" s="90" t="s">
        <v>298</v>
      </c>
      <c r="B91" s="115">
        <v>200</v>
      </c>
      <c r="C91" s="115" t="s">
        <v>339</v>
      </c>
      <c r="D91" s="119">
        <f t="shared" si="44"/>
        <v>14400</v>
      </c>
      <c r="E91" s="119">
        <f t="shared" si="44"/>
        <v>3600</v>
      </c>
      <c r="F91" s="120">
        <f t="shared" ref="F91:F93" si="46">D91-E91</f>
        <v>10800</v>
      </c>
    </row>
    <row r="92" spans="1:6" ht="24" customHeight="1">
      <c r="A92" s="90" t="s">
        <v>615</v>
      </c>
      <c r="B92" s="115">
        <v>200</v>
      </c>
      <c r="C92" s="115" t="s">
        <v>340</v>
      </c>
      <c r="D92" s="119">
        <v>14400</v>
      </c>
      <c r="E92" s="119">
        <v>3600</v>
      </c>
      <c r="F92" s="128">
        <f t="shared" si="46"/>
        <v>10800</v>
      </c>
    </row>
    <row r="93" spans="1:6" ht="42" customHeight="1">
      <c r="A93" s="90" t="s">
        <v>601</v>
      </c>
      <c r="B93" s="159">
        <v>200</v>
      </c>
      <c r="C93" s="159" t="s">
        <v>602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573</v>
      </c>
      <c r="B94" s="115">
        <v>200</v>
      </c>
      <c r="C94" s="115" t="s">
        <v>496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319</v>
      </c>
      <c r="B95" s="115">
        <v>200</v>
      </c>
      <c r="C95" s="115" t="s">
        <v>497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298</v>
      </c>
      <c r="B96" s="115">
        <v>200</v>
      </c>
      <c r="C96" s="115" t="s">
        <v>498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499</v>
      </c>
      <c r="D97" s="119"/>
      <c r="E97" s="119"/>
      <c r="F97" s="128">
        <v>0</v>
      </c>
    </row>
    <row r="98" spans="1:6" ht="129" customHeight="1">
      <c r="A98" s="90" t="s">
        <v>574</v>
      </c>
      <c r="B98" s="115">
        <v>200</v>
      </c>
      <c r="C98" s="115" t="s">
        <v>500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319</v>
      </c>
      <c r="B99" s="115">
        <v>200</v>
      </c>
      <c r="C99" s="115" t="s">
        <v>501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298</v>
      </c>
      <c r="B100" s="115">
        <v>200</v>
      </c>
      <c r="C100" s="115" t="s">
        <v>502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615</v>
      </c>
      <c r="B101" s="115">
        <v>200</v>
      </c>
      <c r="C101" s="115" t="s">
        <v>503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286</v>
      </c>
      <c r="B102" s="115">
        <v>200</v>
      </c>
      <c r="C102" s="115" t="s">
        <v>341</v>
      </c>
      <c r="D102" s="158">
        <f>SUM(D103)</f>
        <v>35000</v>
      </c>
      <c r="E102" s="123">
        <f>SUM(E103)</f>
        <v>15238.46</v>
      </c>
      <c r="F102" s="124">
        <f t="shared" ref="F102:F103" si="53">D102-E102</f>
        <v>19761.54</v>
      </c>
    </row>
    <row r="103" spans="1:6" ht="19.5" customHeight="1">
      <c r="A103" s="102" t="s">
        <v>259</v>
      </c>
      <c r="B103" s="115">
        <v>200</v>
      </c>
      <c r="C103" s="115" t="s">
        <v>342</v>
      </c>
      <c r="D103" s="119">
        <f>SUM(D104+D108+D125)</f>
        <v>35000</v>
      </c>
      <c r="E103" s="119">
        <f>SUM(E104+E108+E125)</f>
        <v>15238.46</v>
      </c>
      <c r="F103" s="120">
        <f t="shared" si="53"/>
        <v>19761.54</v>
      </c>
    </row>
    <row r="104" spans="1:6" ht="84.75" customHeight="1">
      <c r="A104" s="90" t="s">
        <v>257</v>
      </c>
      <c r="B104" s="115">
        <v>200</v>
      </c>
      <c r="C104" s="115" t="s">
        <v>347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348</v>
      </c>
      <c r="D105" s="119">
        <f t="shared" si="54"/>
        <v>10000</v>
      </c>
      <c r="E105" s="119">
        <f t="shared" si="54"/>
        <v>10000</v>
      </c>
      <c r="F105" s="128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349</v>
      </c>
      <c r="D106" s="119">
        <f t="shared" si="54"/>
        <v>10000</v>
      </c>
      <c r="E106" s="119">
        <f t="shared" si="54"/>
        <v>10000</v>
      </c>
      <c r="F106" s="128">
        <f t="shared" ref="F106:F107" si="56">D106-E106</f>
        <v>0</v>
      </c>
    </row>
    <row r="107" spans="1:6" ht="16.5" customHeight="1">
      <c r="A107" s="90" t="s">
        <v>614</v>
      </c>
      <c r="B107" s="115">
        <v>200</v>
      </c>
      <c r="C107" s="115" t="s">
        <v>350</v>
      </c>
      <c r="D107" s="119">
        <v>10000</v>
      </c>
      <c r="E107" s="119">
        <v>10000</v>
      </c>
      <c r="F107" s="128">
        <f t="shared" si="56"/>
        <v>0</v>
      </c>
    </row>
    <row r="108" spans="1:6" ht="134.25" customHeight="1">
      <c r="A108" s="90" t="s">
        <v>252</v>
      </c>
      <c r="B108" s="115">
        <v>200</v>
      </c>
      <c r="C108" s="115" t="s">
        <v>343</v>
      </c>
      <c r="D108" s="119">
        <f t="shared" ref="D108:E109" si="57">D109</f>
        <v>18000</v>
      </c>
      <c r="E108" s="119">
        <f t="shared" si="57"/>
        <v>0</v>
      </c>
      <c r="F108" s="175">
        <f t="shared" ref="F108" si="58">D108-E108</f>
        <v>18000</v>
      </c>
    </row>
    <row r="109" spans="1:6" ht="22.5" hidden="1" customHeight="1">
      <c r="A109" s="90" t="s">
        <v>87</v>
      </c>
      <c r="B109" s="115">
        <v>200</v>
      </c>
      <c r="C109" s="115" t="s">
        <v>201</v>
      </c>
      <c r="D109" s="119">
        <f t="shared" si="57"/>
        <v>18000</v>
      </c>
      <c r="E109" s="119">
        <f t="shared" si="57"/>
        <v>0</v>
      </c>
      <c r="F109" s="175"/>
    </row>
    <row r="110" spans="1:6" ht="0.75" customHeight="1">
      <c r="A110" s="90" t="s">
        <v>88</v>
      </c>
      <c r="B110" s="115">
        <v>200</v>
      </c>
      <c r="C110" s="115" t="s">
        <v>202</v>
      </c>
      <c r="D110" s="119">
        <f>D113</f>
        <v>18000</v>
      </c>
      <c r="E110" s="119">
        <f>E113</f>
        <v>0</v>
      </c>
      <c r="F110" s="175">
        <f t="shared" ref="F110" si="59">D110-E110</f>
        <v>18000</v>
      </c>
    </row>
    <row r="111" spans="1:6" ht="60" customHeight="1">
      <c r="A111" s="90" t="s">
        <v>319</v>
      </c>
      <c r="B111" s="115">
        <v>200</v>
      </c>
      <c r="C111" s="115" t="s">
        <v>344</v>
      </c>
      <c r="D111" s="119">
        <f>SUM(D112)</f>
        <v>18000</v>
      </c>
      <c r="E111" s="119">
        <f>SUM(E112)</f>
        <v>0</v>
      </c>
      <c r="F111" s="175"/>
    </row>
    <row r="112" spans="1:6" ht="48" customHeight="1">
      <c r="A112" s="90" t="s">
        <v>298</v>
      </c>
      <c r="B112" s="115">
        <v>200</v>
      </c>
      <c r="C112" s="115" t="s">
        <v>345</v>
      </c>
      <c r="D112" s="119">
        <f>SUM(D113)</f>
        <v>18000</v>
      </c>
      <c r="E112" s="119">
        <f>SUM(E113)</f>
        <v>0</v>
      </c>
      <c r="F112" s="120">
        <f t="shared" ref="F112:F113" si="60">D112-E112</f>
        <v>18000</v>
      </c>
    </row>
    <row r="113" spans="1:6" ht="24.75" customHeight="1">
      <c r="A113" s="90" t="s">
        <v>616</v>
      </c>
      <c r="B113" s="115">
        <v>200</v>
      </c>
      <c r="C113" s="115" t="s">
        <v>346</v>
      </c>
      <c r="D113" s="119">
        <v>18000</v>
      </c>
      <c r="E113" s="119">
        <v>0</v>
      </c>
      <c r="F113" s="120">
        <f t="shared" si="60"/>
        <v>18000</v>
      </c>
    </row>
    <row r="114" spans="1:6" ht="90" hidden="1" customHeight="1">
      <c r="A114" s="90" t="s">
        <v>209</v>
      </c>
      <c r="B114" s="115">
        <v>200</v>
      </c>
      <c r="C114" s="115" t="s">
        <v>210</v>
      </c>
      <c r="D114" s="119"/>
      <c r="E114" s="119"/>
      <c r="F114" s="175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211</v>
      </c>
      <c r="D115" s="119"/>
      <c r="E115" s="119"/>
      <c r="F115" s="175"/>
    </row>
    <row r="116" spans="1:6" ht="13.5" hidden="1" customHeight="1">
      <c r="A116" s="90" t="s">
        <v>60</v>
      </c>
      <c r="B116" s="115">
        <v>200</v>
      </c>
      <c r="C116" s="115" t="s">
        <v>212</v>
      </c>
      <c r="D116" s="119"/>
      <c r="E116" s="119"/>
      <c r="F116" s="175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213</v>
      </c>
      <c r="D117" s="119"/>
      <c r="E117" s="119"/>
      <c r="F117" s="175"/>
    </row>
    <row r="118" spans="1:6" ht="14.25" hidden="1" customHeight="1">
      <c r="A118" s="90" t="s">
        <v>66</v>
      </c>
      <c r="B118" s="115">
        <v>200</v>
      </c>
      <c r="C118" s="115" t="s">
        <v>214</v>
      </c>
      <c r="D118" s="119"/>
      <c r="E118" s="119"/>
      <c r="F118" s="175">
        <f t="shared" ref="F118" si="63">D118-E118</f>
        <v>0</v>
      </c>
    </row>
    <row r="119" spans="1:6" ht="39" hidden="1" customHeight="1">
      <c r="A119" s="90" t="s">
        <v>227</v>
      </c>
      <c r="B119" s="115">
        <v>200</v>
      </c>
      <c r="C119" s="115" t="s">
        <v>203</v>
      </c>
      <c r="D119" s="119"/>
      <c r="E119" s="119"/>
      <c r="F119" s="175"/>
    </row>
    <row r="120" spans="1:6" ht="21" hidden="1" customHeight="1">
      <c r="A120" s="90" t="s">
        <v>87</v>
      </c>
      <c r="B120" s="115">
        <v>200</v>
      </c>
      <c r="C120" s="115" t="s">
        <v>207</v>
      </c>
      <c r="D120" s="119"/>
      <c r="E120" s="119"/>
      <c r="F120" s="175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208</v>
      </c>
      <c r="D121" s="119"/>
      <c r="E121" s="119"/>
      <c r="F121" s="175"/>
    </row>
    <row r="122" spans="1:6" ht="27" hidden="1" customHeight="1">
      <c r="A122" s="90" t="s">
        <v>120</v>
      </c>
      <c r="B122" s="115">
        <v>200</v>
      </c>
      <c r="C122" s="115" t="s">
        <v>217</v>
      </c>
      <c r="D122" s="119"/>
      <c r="E122" s="119"/>
      <c r="F122" s="175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216</v>
      </c>
      <c r="D123" s="119"/>
      <c r="E123" s="119"/>
      <c r="F123" s="175"/>
    </row>
    <row r="124" spans="1:6" ht="36.75" hidden="1" customHeight="1">
      <c r="A124" s="106" t="s">
        <v>67</v>
      </c>
      <c r="B124" s="129">
        <v>200</v>
      </c>
      <c r="C124" s="129" t="s">
        <v>215</v>
      </c>
      <c r="D124" s="130"/>
      <c r="E124" s="130"/>
      <c r="F124" s="175">
        <f>F126</f>
        <v>1761.54</v>
      </c>
    </row>
    <row r="125" spans="1:6" ht="78.75" customHeight="1">
      <c r="A125" s="90" t="s">
        <v>255</v>
      </c>
      <c r="B125" s="115">
        <v>200</v>
      </c>
      <c r="C125" s="115" t="s">
        <v>534</v>
      </c>
      <c r="D125" s="119">
        <f t="shared" ref="D125:E127" si="66">D126</f>
        <v>7000</v>
      </c>
      <c r="E125" s="119">
        <f>E126</f>
        <v>5238.46</v>
      </c>
      <c r="F125" s="175"/>
    </row>
    <row r="126" spans="1:6" ht="24.75" customHeight="1">
      <c r="A126" s="90" t="s">
        <v>89</v>
      </c>
      <c r="B126" s="115">
        <v>200</v>
      </c>
      <c r="C126" s="115" t="s">
        <v>533</v>
      </c>
      <c r="D126" s="119">
        <f t="shared" si="66"/>
        <v>7000</v>
      </c>
      <c r="E126" s="119">
        <f t="shared" si="66"/>
        <v>5238.46</v>
      </c>
      <c r="F126" s="120">
        <f t="shared" ref="F126:F127" si="67">D126-E126</f>
        <v>1761.54</v>
      </c>
    </row>
    <row r="127" spans="1:6" ht="18" customHeight="1">
      <c r="A127" s="104" t="s">
        <v>90</v>
      </c>
      <c r="B127" s="115">
        <v>200</v>
      </c>
      <c r="C127" s="115" t="s">
        <v>532</v>
      </c>
      <c r="D127" s="119">
        <f t="shared" si="66"/>
        <v>7000</v>
      </c>
      <c r="E127" s="119">
        <f t="shared" si="66"/>
        <v>5238.46</v>
      </c>
      <c r="F127" s="120">
        <f t="shared" si="67"/>
        <v>1761.54</v>
      </c>
    </row>
    <row r="128" spans="1:6" ht="18.75" customHeight="1">
      <c r="A128" s="90" t="s">
        <v>254</v>
      </c>
      <c r="B128" s="115">
        <v>200</v>
      </c>
      <c r="C128" s="115" t="s">
        <v>531</v>
      </c>
      <c r="D128" s="119">
        <v>7000</v>
      </c>
      <c r="E128" s="119">
        <v>5238.46</v>
      </c>
      <c r="F128" s="120">
        <f t="shared" ref="F128" si="68">D128-E128</f>
        <v>1761.54</v>
      </c>
    </row>
    <row r="129" spans="1:6" ht="18" customHeight="1">
      <c r="A129" s="89" t="s">
        <v>74</v>
      </c>
      <c r="B129" s="115">
        <v>200</v>
      </c>
      <c r="C129" s="115" t="s">
        <v>351</v>
      </c>
      <c r="D129" s="121">
        <f>D130</f>
        <v>189500</v>
      </c>
      <c r="E129" s="121">
        <f>E130</f>
        <v>30080.120000000003</v>
      </c>
      <c r="F129" s="131">
        <f>D129-E129</f>
        <v>159419.88</v>
      </c>
    </row>
    <row r="130" spans="1:6" ht="15.75" customHeight="1">
      <c r="A130" s="90" t="s">
        <v>132</v>
      </c>
      <c r="B130" s="115">
        <v>200</v>
      </c>
      <c r="C130" s="115" t="s">
        <v>352</v>
      </c>
      <c r="D130" s="119">
        <f>D132</f>
        <v>189500</v>
      </c>
      <c r="E130" s="119">
        <f t="shared" ref="D130:E133" si="69">E131</f>
        <v>30080.120000000003</v>
      </c>
      <c r="F130" s="175">
        <f t="shared" ref="F130" si="70">D130-E130</f>
        <v>159419.88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189500</v>
      </c>
      <c r="E131" s="119">
        <f>E133</f>
        <v>30080.120000000003</v>
      </c>
      <c r="F131" s="175"/>
    </row>
    <row r="132" spans="1:6" ht="48" customHeight="1">
      <c r="A132" s="102" t="s">
        <v>286</v>
      </c>
      <c r="B132" s="115">
        <v>200</v>
      </c>
      <c r="C132" s="115" t="s">
        <v>353</v>
      </c>
      <c r="D132" s="119">
        <f>SUM(D133)</f>
        <v>189500</v>
      </c>
      <c r="E132" s="119">
        <f>SUM(E133)</f>
        <v>30080.120000000003</v>
      </c>
      <c r="F132" s="120">
        <f t="shared" ref="F132:F133" si="71">D132-E132</f>
        <v>159419.88</v>
      </c>
    </row>
    <row r="133" spans="1:6" ht="15.75" customHeight="1">
      <c r="A133" s="102" t="s">
        <v>259</v>
      </c>
      <c r="B133" s="115">
        <v>200</v>
      </c>
      <c r="C133" s="115" t="s">
        <v>354</v>
      </c>
      <c r="D133" s="119">
        <f t="shared" si="69"/>
        <v>189500</v>
      </c>
      <c r="E133" s="119">
        <f t="shared" si="69"/>
        <v>30080.120000000003</v>
      </c>
      <c r="F133" s="120">
        <f t="shared" si="71"/>
        <v>159419.88</v>
      </c>
    </row>
    <row r="134" spans="1:6" ht="115.5" customHeight="1">
      <c r="A134" s="107" t="s">
        <v>603</v>
      </c>
      <c r="B134" s="115">
        <v>200</v>
      </c>
      <c r="C134" s="115" t="s">
        <v>355</v>
      </c>
      <c r="D134" s="119">
        <f>SUM(D135+D139)</f>
        <v>189500</v>
      </c>
      <c r="E134" s="119">
        <f>SUM(E135+E139)</f>
        <v>30080.120000000003</v>
      </c>
      <c r="F134" s="119">
        <f t="shared" ref="F134:F135" si="72">D134-E134</f>
        <v>159419.88</v>
      </c>
    </row>
    <row r="135" spans="1:6" ht="105.75" customHeight="1">
      <c r="A135" s="95" t="s">
        <v>316</v>
      </c>
      <c r="B135" s="115">
        <v>200</v>
      </c>
      <c r="C135" s="115" t="s">
        <v>356</v>
      </c>
      <c r="D135" s="119">
        <f>SUM(D136)</f>
        <v>179900</v>
      </c>
      <c r="E135" s="119">
        <f>SUM(E136)</f>
        <v>30080.120000000003</v>
      </c>
      <c r="F135" s="119">
        <f t="shared" si="72"/>
        <v>149819.88</v>
      </c>
    </row>
    <row r="136" spans="1:6" ht="38.25" customHeight="1">
      <c r="A136" s="96" t="s">
        <v>92</v>
      </c>
      <c r="B136" s="115">
        <v>200</v>
      </c>
      <c r="C136" s="115" t="s">
        <v>357</v>
      </c>
      <c r="D136" s="119">
        <f>SUM(D137+D138)</f>
        <v>179900</v>
      </c>
      <c r="E136" s="119">
        <f>SUM(E137+E138)</f>
        <v>30080.120000000003</v>
      </c>
      <c r="F136" s="120">
        <f t="shared" ref="F136:F137" si="73">D136-E136</f>
        <v>149819.88</v>
      </c>
    </row>
    <row r="137" spans="1:6" ht="36.75" customHeight="1">
      <c r="A137" s="90" t="s">
        <v>275</v>
      </c>
      <c r="B137" s="115">
        <v>200</v>
      </c>
      <c r="C137" s="115" t="s">
        <v>358</v>
      </c>
      <c r="D137" s="119">
        <v>138200</v>
      </c>
      <c r="E137" s="119">
        <v>24429.74</v>
      </c>
      <c r="F137" s="120">
        <f t="shared" si="73"/>
        <v>113770.26</v>
      </c>
    </row>
    <row r="138" spans="1:6" ht="69" customHeight="1">
      <c r="A138" s="97" t="s">
        <v>480</v>
      </c>
      <c r="B138" s="115">
        <v>200</v>
      </c>
      <c r="C138" s="115" t="s">
        <v>359</v>
      </c>
      <c r="D138" s="119">
        <v>41700</v>
      </c>
      <c r="E138" s="119">
        <v>5650.38</v>
      </c>
      <c r="F138" s="120">
        <f t="shared" ref="F138" si="74">D138-E138</f>
        <v>36049.620000000003</v>
      </c>
    </row>
    <row r="139" spans="1:6" ht="35.25" customHeight="1">
      <c r="A139" s="90" t="s">
        <v>87</v>
      </c>
      <c r="B139" s="165">
        <v>200</v>
      </c>
      <c r="C139" s="165" t="s">
        <v>360</v>
      </c>
      <c r="D139" s="164">
        <f t="shared" ref="D139:E142" si="75">D140</f>
        <v>9600</v>
      </c>
      <c r="E139" s="164">
        <f t="shared" si="75"/>
        <v>0</v>
      </c>
      <c r="F139" s="128">
        <f>D139-E139</f>
        <v>9600</v>
      </c>
    </row>
    <row r="140" spans="1:6" ht="34.5" customHeight="1">
      <c r="A140" s="90" t="s">
        <v>88</v>
      </c>
      <c r="B140" s="115">
        <v>200</v>
      </c>
      <c r="C140" s="115" t="s">
        <v>361</v>
      </c>
      <c r="D140" s="119">
        <f t="shared" si="75"/>
        <v>9600</v>
      </c>
      <c r="E140" s="119">
        <f t="shared" si="75"/>
        <v>0</v>
      </c>
      <c r="F140" s="162">
        <f>D140-E140</f>
        <v>9600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9600</v>
      </c>
      <c r="E141" s="119">
        <f t="shared" si="75"/>
        <v>0</v>
      </c>
      <c r="F141" s="162">
        <f>D141-E141</f>
        <v>9600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9600</v>
      </c>
      <c r="E142" s="119">
        <f t="shared" si="75"/>
        <v>0</v>
      </c>
      <c r="F142" s="162">
        <f>D142-E142</f>
        <v>9600</v>
      </c>
    </row>
    <row r="143" spans="1:6" ht="22.5" customHeight="1">
      <c r="A143" s="90" t="s">
        <v>616</v>
      </c>
      <c r="B143" s="115">
        <v>200</v>
      </c>
      <c r="C143" s="115" t="s">
        <v>140</v>
      </c>
      <c r="D143" s="119">
        <v>9600</v>
      </c>
      <c r="E143" s="119">
        <v>0</v>
      </c>
      <c r="F143" s="162">
        <f>D143-E143</f>
        <v>9600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75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75"/>
    </row>
    <row r="146" spans="1:6" ht="30.75" hidden="1" customHeight="1">
      <c r="A146" s="90" t="s">
        <v>120</v>
      </c>
      <c r="B146" s="115">
        <v>200</v>
      </c>
      <c r="C146" s="115" t="s">
        <v>362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363</v>
      </c>
      <c r="D147" s="121">
        <f>D148</f>
        <v>98400</v>
      </c>
      <c r="E147" s="121">
        <f>E148</f>
        <v>0</v>
      </c>
      <c r="F147" s="122">
        <f t="shared" si="77"/>
        <v>98400</v>
      </c>
    </row>
    <row r="148" spans="1:6" ht="85.5" customHeight="1">
      <c r="A148" s="90" t="s">
        <v>76</v>
      </c>
      <c r="B148" s="115">
        <v>200</v>
      </c>
      <c r="C148" s="115" t="s">
        <v>364</v>
      </c>
      <c r="D148" s="119">
        <f>D149</f>
        <v>98400</v>
      </c>
      <c r="E148" s="119">
        <f>E149</f>
        <v>0</v>
      </c>
      <c r="F148" s="120">
        <f t="shared" ref="F148:F149" si="78">D148-E148</f>
        <v>98400</v>
      </c>
    </row>
    <row r="149" spans="1:6" ht="81.75" customHeight="1">
      <c r="A149" s="90" t="s">
        <v>143</v>
      </c>
      <c r="B149" s="115">
        <v>200</v>
      </c>
      <c r="C149" s="115" t="s">
        <v>365</v>
      </c>
      <c r="D149" s="119">
        <f>D151+D155+D172</f>
        <v>98400</v>
      </c>
      <c r="E149" s="119">
        <f>E151+E155+E172</f>
        <v>0</v>
      </c>
      <c r="F149" s="120">
        <f t="shared" si="78"/>
        <v>98400</v>
      </c>
    </row>
    <row r="150" spans="1:6" ht="22.5" customHeight="1">
      <c r="A150" s="90" t="s">
        <v>144</v>
      </c>
      <c r="B150" s="115">
        <v>200</v>
      </c>
      <c r="C150" s="115" t="s">
        <v>366</v>
      </c>
      <c r="D150" s="119">
        <f t="shared" ref="D150:E150" si="79">D151</f>
        <v>82400</v>
      </c>
      <c r="E150" s="119">
        <f t="shared" si="79"/>
        <v>0</v>
      </c>
      <c r="F150" s="120">
        <f t="shared" ref="F150:F151" si="80">D150-E150</f>
        <v>82400</v>
      </c>
    </row>
    <row r="151" spans="1:6" ht="172.5" customHeight="1">
      <c r="A151" s="90" t="s">
        <v>145</v>
      </c>
      <c r="B151" s="115">
        <v>200</v>
      </c>
      <c r="C151" s="115" t="s">
        <v>367</v>
      </c>
      <c r="D151" s="119">
        <f t="shared" ref="D151:E153" si="81">SUM(D152)</f>
        <v>82400</v>
      </c>
      <c r="E151" s="119">
        <f t="shared" si="81"/>
        <v>0</v>
      </c>
      <c r="F151" s="120">
        <f t="shared" si="80"/>
        <v>82400</v>
      </c>
    </row>
    <row r="152" spans="1:6" ht="53.25" customHeight="1">
      <c r="A152" s="90" t="s">
        <v>319</v>
      </c>
      <c r="B152" s="115">
        <v>200</v>
      </c>
      <c r="C152" s="115" t="s">
        <v>368</v>
      </c>
      <c r="D152" s="119">
        <f t="shared" si="81"/>
        <v>82400</v>
      </c>
      <c r="E152" s="119">
        <f t="shared" si="81"/>
        <v>0</v>
      </c>
      <c r="F152" s="120">
        <f t="shared" ref="F152:F153" si="82">D152-E152</f>
        <v>82400</v>
      </c>
    </row>
    <row r="153" spans="1:6" ht="48.75" customHeight="1">
      <c r="A153" s="90" t="s">
        <v>298</v>
      </c>
      <c r="B153" s="115">
        <v>200</v>
      </c>
      <c r="C153" s="115" t="s">
        <v>369</v>
      </c>
      <c r="D153" s="119">
        <f t="shared" si="81"/>
        <v>82400</v>
      </c>
      <c r="E153" s="119">
        <f t="shared" si="81"/>
        <v>0</v>
      </c>
      <c r="F153" s="120">
        <f t="shared" si="82"/>
        <v>82400</v>
      </c>
    </row>
    <row r="154" spans="1:6" ht="24" customHeight="1">
      <c r="A154" s="90" t="s">
        <v>615</v>
      </c>
      <c r="B154" s="115">
        <v>200</v>
      </c>
      <c r="C154" s="115" t="s">
        <v>370</v>
      </c>
      <c r="D154" s="119">
        <v>82400</v>
      </c>
      <c r="E154" s="119">
        <v>0</v>
      </c>
      <c r="F154" s="120">
        <f t="shared" ref="F154" si="83">D154-E154</f>
        <v>82400</v>
      </c>
    </row>
    <row r="155" spans="1:6" ht="32.25" customHeight="1">
      <c r="A155" s="90" t="s">
        <v>147</v>
      </c>
      <c r="B155" s="115">
        <v>200</v>
      </c>
      <c r="C155" s="115" t="s">
        <v>371</v>
      </c>
      <c r="D155" s="119">
        <f t="shared" ref="D155:E158" si="84">D156</f>
        <v>15000</v>
      </c>
      <c r="E155" s="119">
        <f t="shared" si="84"/>
        <v>0</v>
      </c>
      <c r="F155" s="120">
        <f t="shared" ref="F155" si="85">D155-E155</f>
        <v>15000</v>
      </c>
    </row>
    <row r="156" spans="1:6" ht="163.5" customHeight="1">
      <c r="A156" s="90" t="s">
        <v>258</v>
      </c>
      <c r="B156" s="115">
        <v>200</v>
      </c>
      <c r="C156" s="115" t="s">
        <v>372</v>
      </c>
      <c r="D156" s="119">
        <f t="shared" si="84"/>
        <v>15000</v>
      </c>
      <c r="E156" s="119">
        <f t="shared" si="84"/>
        <v>0</v>
      </c>
      <c r="F156" s="120">
        <f t="shared" ref="F156" si="86">D156-E156</f>
        <v>15000</v>
      </c>
    </row>
    <row r="157" spans="1:6" ht="51.75" customHeight="1">
      <c r="A157" s="90" t="s">
        <v>319</v>
      </c>
      <c r="B157" s="115">
        <v>200</v>
      </c>
      <c r="C157" s="115" t="s">
        <v>373</v>
      </c>
      <c r="D157" s="119">
        <f t="shared" si="84"/>
        <v>15000</v>
      </c>
      <c r="E157" s="119">
        <f t="shared" si="84"/>
        <v>0</v>
      </c>
      <c r="F157" s="132"/>
    </row>
    <row r="158" spans="1:6" ht="51" customHeight="1">
      <c r="A158" s="90" t="s">
        <v>298</v>
      </c>
      <c r="B158" s="115">
        <v>200</v>
      </c>
      <c r="C158" s="115" t="s">
        <v>374</v>
      </c>
      <c r="D158" s="119">
        <f t="shared" si="84"/>
        <v>15000</v>
      </c>
      <c r="E158" s="119">
        <f t="shared" si="84"/>
        <v>0</v>
      </c>
      <c r="F158" s="120">
        <f t="shared" ref="F158:F159" si="87">D158-E158</f>
        <v>15000</v>
      </c>
    </row>
    <row r="159" spans="1:6" ht="27" customHeight="1">
      <c r="A159" s="90" t="s">
        <v>616</v>
      </c>
      <c r="B159" s="115">
        <v>200</v>
      </c>
      <c r="C159" s="115" t="s">
        <v>375</v>
      </c>
      <c r="D159" s="119">
        <v>15000</v>
      </c>
      <c r="E159" s="119">
        <v>0</v>
      </c>
      <c r="F159" s="120">
        <f t="shared" si="87"/>
        <v>15000</v>
      </c>
    </row>
    <row r="160" spans="1:6" ht="14.25" hidden="1" customHeight="1">
      <c r="A160" s="90" t="s">
        <v>127</v>
      </c>
      <c r="B160" s="115">
        <v>200</v>
      </c>
      <c r="C160" s="115" t="s">
        <v>218</v>
      </c>
      <c r="D160" s="119"/>
      <c r="E160" s="119"/>
      <c r="F160" s="175">
        <f t="shared" ref="F160" si="88">D160-E160</f>
        <v>0</v>
      </c>
    </row>
    <row r="161" spans="1:6" ht="54.75" hidden="1" customHeight="1">
      <c r="A161" s="90" t="s">
        <v>228</v>
      </c>
      <c r="B161" s="115">
        <v>200</v>
      </c>
      <c r="C161" s="115" t="s">
        <v>219</v>
      </c>
      <c r="D161" s="119"/>
      <c r="E161" s="119"/>
      <c r="F161" s="175"/>
    </row>
    <row r="162" spans="1:6" ht="24.75" hidden="1" customHeight="1">
      <c r="A162" s="90" t="s">
        <v>120</v>
      </c>
      <c r="B162" s="115">
        <v>200</v>
      </c>
      <c r="C162" s="115" t="s">
        <v>220</v>
      </c>
      <c r="D162" s="119"/>
      <c r="E162" s="119"/>
      <c r="F162" s="175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221</v>
      </c>
      <c r="D163" s="119"/>
      <c r="E163" s="119"/>
      <c r="F163" s="175"/>
    </row>
    <row r="164" spans="1:6" ht="14.25" hidden="1" customHeight="1">
      <c r="A164" s="90" t="s">
        <v>63</v>
      </c>
      <c r="B164" s="115">
        <v>200</v>
      </c>
      <c r="C164" s="115" t="s">
        <v>222</v>
      </c>
      <c r="D164" s="119"/>
      <c r="E164" s="119"/>
      <c r="F164" s="175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223</v>
      </c>
      <c r="D165" s="119"/>
      <c r="E165" s="119"/>
      <c r="F165" s="175"/>
    </row>
    <row r="166" spans="1:6" ht="105.75" hidden="1" customHeight="1">
      <c r="A166" s="90" t="s">
        <v>236</v>
      </c>
      <c r="B166" s="115">
        <v>200</v>
      </c>
      <c r="C166" s="115" t="s">
        <v>237</v>
      </c>
      <c r="D166" s="119"/>
      <c r="E166" s="119"/>
      <c r="F166" s="175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238</v>
      </c>
      <c r="D167" s="119"/>
      <c r="E167" s="119"/>
      <c r="F167" s="175"/>
    </row>
    <row r="168" spans="1:6" ht="12.75" hidden="1" customHeight="1">
      <c r="A168" s="90" t="s">
        <v>60</v>
      </c>
      <c r="B168" s="115">
        <v>200</v>
      </c>
      <c r="C168" s="115" t="s">
        <v>239</v>
      </c>
      <c r="D168" s="119"/>
      <c r="E168" s="119"/>
      <c r="F168" s="175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240</v>
      </c>
      <c r="D169" s="119"/>
      <c r="E169" s="119"/>
      <c r="F169" s="175"/>
    </row>
    <row r="170" spans="1:6" ht="17.25" hidden="1" customHeight="1">
      <c r="A170" s="90" t="s">
        <v>66</v>
      </c>
      <c r="B170" s="115">
        <v>200</v>
      </c>
      <c r="C170" s="115" t="s">
        <v>241</v>
      </c>
      <c r="D170" s="121"/>
      <c r="E170" s="121"/>
      <c r="F170" s="121">
        <f>D176-E176</f>
        <v>773500</v>
      </c>
    </row>
    <row r="171" spans="1:6" ht="34.5" customHeight="1">
      <c r="A171" s="90" t="s">
        <v>604</v>
      </c>
      <c r="B171" s="159">
        <v>200</v>
      </c>
      <c r="C171" s="159" t="s">
        <v>613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572</v>
      </c>
      <c r="B172" s="115">
        <v>200</v>
      </c>
      <c r="C172" s="115" t="s">
        <v>505</v>
      </c>
      <c r="D172" s="119">
        <f>D173</f>
        <v>1000</v>
      </c>
      <c r="E172" s="119">
        <f t="shared" ref="E172:F174" si="94">E173</f>
        <v>0</v>
      </c>
      <c r="F172" s="119">
        <f t="shared" si="94"/>
        <v>0</v>
      </c>
    </row>
    <row r="173" spans="1:6" ht="54.75" customHeight="1">
      <c r="A173" s="90" t="s">
        <v>319</v>
      </c>
      <c r="B173" s="115">
        <v>200</v>
      </c>
      <c r="C173" s="115" t="s">
        <v>506</v>
      </c>
      <c r="D173" s="119">
        <f>D174</f>
        <v>1000</v>
      </c>
      <c r="E173" s="119">
        <f t="shared" si="94"/>
        <v>0</v>
      </c>
      <c r="F173" s="119">
        <f t="shared" si="94"/>
        <v>0</v>
      </c>
    </row>
    <row r="174" spans="1:6" ht="51" customHeight="1">
      <c r="A174" s="90" t="s">
        <v>298</v>
      </c>
      <c r="B174" s="115">
        <v>200</v>
      </c>
      <c r="C174" s="115" t="s">
        <v>507</v>
      </c>
      <c r="D174" s="119">
        <f>D175</f>
        <v>1000</v>
      </c>
      <c r="E174" s="119">
        <f t="shared" si="94"/>
        <v>0</v>
      </c>
      <c r="F174" s="119">
        <f t="shared" si="94"/>
        <v>0</v>
      </c>
    </row>
    <row r="175" spans="1:6" ht="28.5" customHeight="1">
      <c r="A175" s="90" t="s">
        <v>615</v>
      </c>
      <c r="B175" s="115">
        <v>200</v>
      </c>
      <c r="C175" s="115" t="s">
        <v>508</v>
      </c>
      <c r="D175" s="119">
        <v>1000</v>
      </c>
      <c r="E175" s="119">
        <v>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376</v>
      </c>
      <c r="D176" s="121">
        <f t="shared" ref="D176:E176" si="95">D177</f>
        <v>773500</v>
      </c>
      <c r="E176" s="121">
        <f t="shared" si="95"/>
        <v>0</v>
      </c>
      <c r="F176" s="121">
        <f>D176-E176</f>
        <v>773500</v>
      </c>
    </row>
    <row r="177" spans="1:6" ht="23.25" customHeight="1">
      <c r="A177" s="90" t="s">
        <v>95</v>
      </c>
      <c r="B177" s="115">
        <v>200</v>
      </c>
      <c r="C177" s="133" t="s">
        <v>377</v>
      </c>
      <c r="D177" s="119">
        <f>SUM(D179+D198)</f>
        <v>773500</v>
      </c>
      <c r="E177" s="119">
        <f>SUM(E179+E198)</f>
        <v>0</v>
      </c>
      <c r="F177" s="120">
        <f t="shared" ref="F177:F178" si="96">D177-E177</f>
        <v>773500</v>
      </c>
    </row>
    <row r="178" spans="1:6" ht="49.5" customHeight="1">
      <c r="A178" s="90" t="s">
        <v>148</v>
      </c>
      <c r="B178" s="115">
        <v>200</v>
      </c>
      <c r="C178" s="133" t="s">
        <v>378</v>
      </c>
      <c r="D178" s="119">
        <f>D179+D198</f>
        <v>773500</v>
      </c>
      <c r="E178" s="119">
        <f>E179+E198</f>
        <v>0</v>
      </c>
      <c r="F178" s="120">
        <f t="shared" si="96"/>
        <v>773500</v>
      </c>
    </row>
    <row r="179" spans="1:6" ht="51" customHeight="1">
      <c r="A179" s="90" t="s">
        <v>149</v>
      </c>
      <c r="B179" s="115">
        <v>200</v>
      </c>
      <c r="C179" s="133" t="s">
        <v>379</v>
      </c>
      <c r="D179" s="119">
        <f>D180+D187+D184</f>
        <v>723500</v>
      </c>
      <c r="E179" s="119">
        <f>E180+E187+E184</f>
        <v>0</v>
      </c>
      <c r="F179" s="120">
        <f t="shared" ref="F179:F180" si="97">D179-E179</f>
        <v>723500</v>
      </c>
    </row>
    <row r="180" spans="1:6" ht="153.75" customHeight="1">
      <c r="A180" s="90" t="s">
        <v>242</v>
      </c>
      <c r="B180" s="115">
        <v>200</v>
      </c>
      <c r="C180" s="133" t="s">
        <v>380</v>
      </c>
      <c r="D180" s="119">
        <f t="shared" ref="D180:E182" si="98">D181</f>
        <v>463600</v>
      </c>
      <c r="E180" s="119">
        <f t="shared" si="98"/>
        <v>0</v>
      </c>
      <c r="F180" s="120">
        <f t="shared" si="97"/>
        <v>463600</v>
      </c>
    </row>
    <row r="181" spans="1:6" ht="52.5" customHeight="1">
      <c r="A181" s="90" t="s">
        <v>319</v>
      </c>
      <c r="B181" s="115">
        <v>200</v>
      </c>
      <c r="C181" s="133" t="s">
        <v>381</v>
      </c>
      <c r="D181" s="119">
        <f t="shared" si="98"/>
        <v>463600</v>
      </c>
      <c r="E181" s="119">
        <f t="shared" si="98"/>
        <v>0</v>
      </c>
      <c r="F181" s="120">
        <f t="shared" ref="F181:F182" si="99">D181-E181</f>
        <v>463600</v>
      </c>
    </row>
    <row r="182" spans="1:6" ht="53.25" customHeight="1">
      <c r="A182" s="90" t="s">
        <v>298</v>
      </c>
      <c r="B182" s="115">
        <v>200</v>
      </c>
      <c r="C182" s="133" t="s">
        <v>382</v>
      </c>
      <c r="D182" s="119">
        <f t="shared" si="98"/>
        <v>463600</v>
      </c>
      <c r="E182" s="119">
        <f t="shared" si="98"/>
        <v>0</v>
      </c>
      <c r="F182" s="120">
        <f t="shared" si="99"/>
        <v>463600</v>
      </c>
    </row>
    <row r="183" spans="1:6" ht="30.75" customHeight="1">
      <c r="A183" s="90" t="s">
        <v>618</v>
      </c>
      <c r="B183" s="115">
        <v>200</v>
      </c>
      <c r="C183" s="133" t="s">
        <v>383</v>
      </c>
      <c r="D183" s="119">
        <v>463600</v>
      </c>
      <c r="E183" s="119">
        <v>0</v>
      </c>
      <c r="F183" s="120">
        <f t="shared" ref="F183:F186" si="100">D183-E183</f>
        <v>463600</v>
      </c>
    </row>
    <row r="184" spans="1:6" ht="180.75" hidden="1" customHeight="1">
      <c r="A184" s="90" t="s">
        <v>605</v>
      </c>
      <c r="B184" s="115">
        <v>200</v>
      </c>
      <c r="C184" s="133" t="s">
        <v>509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510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511</v>
      </c>
      <c r="D186" s="119"/>
      <c r="E186" s="119"/>
      <c r="F186" s="120">
        <f t="shared" si="100"/>
        <v>0</v>
      </c>
    </row>
    <row r="187" spans="1:6" ht="135" customHeight="1">
      <c r="A187" s="90" t="s">
        <v>504</v>
      </c>
      <c r="B187" s="115">
        <v>200</v>
      </c>
      <c r="C187" s="133" t="s">
        <v>384</v>
      </c>
      <c r="D187" s="119">
        <f t="shared" ref="D187:E189" si="101">D188</f>
        <v>259900</v>
      </c>
      <c r="E187" s="119">
        <f t="shared" si="101"/>
        <v>0</v>
      </c>
      <c r="F187" s="120">
        <f t="shared" ref="F187" si="102">D187-E187</f>
        <v>259900</v>
      </c>
    </row>
    <row r="188" spans="1:6" ht="48" customHeight="1">
      <c r="A188" s="90" t="s">
        <v>319</v>
      </c>
      <c r="B188" s="115">
        <v>200</v>
      </c>
      <c r="C188" s="133" t="s">
        <v>385</v>
      </c>
      <c r="D188" s="119">
        <f t="shared" si="101"/>
        <v>259900</v>
      </c>
      <c r="E188" s="119">
        <f t="shared" si="101"/>
        <v>0</v>
      </c>
      <c r="F188" s="120">
        <f t="shared" ref="F188:F189" si="103">D188-E188</f>
        <v>259900</v>
      </c>
    </row>
    <row r="189" spans="1:6" ht="60" customHeight="1">
      <c r="A189" s="90" t="s">
        <v>298</v>
      </c>
      <c r="B189" s="115">
        <v>200</v>
      </c>
      <c r="C189" s="133" t="s">
        <v>386</v>
      </c>
      <c r="D189" s="119">
        <f t="shared" si="101"/>
        <v>259900</v>
      </c>
      <c r="E189" s="119">
        <f t="shared" si="101"/>
        <v>0</v>
      </c>
      <c r="F189" s="120">
        <f t="shared" si="103"/>
        <v>259900</v>
      </c>
    </row>
    <row r="190" spans="1:6" ht="27.75" customHeight="1">
      <c r="A190" s="90" t="s">
        <v>615</v>
      </c>
      <c r="B190" s="115">
        <v>200</v>
      </c>
      <c r="C190" s="133" t="s">
        <v>387</v>
      </c>
      <c r="D190" s="119">
        <v>259900</v>
      </c>
      <c r="E190" s="119">
        <v>0</v>
      </c>
      <c r="F190" s="175">
        <f t="shared" ref="F190" si="104">D190-E190</f>
        <v>259900</v>
      </c>
    </row>
    <row r="191" spans="1:6" ht="13.5" hidden="1" customHeight="1">
      <c r="A191" s="90" t="s">
        <v>230</v>
      </c>
      <c r="B191" s="115">
        <v>200</v>
      </c>
      <c r="C191" s="133" t="s">
        <v>262</v>
      </c>
      <c r="D191" s="119"/>
      <c r="E191" s="119"/>
      <c r="F191" s="175"/>
    </row>
    <row r="192" spans="1:6" ht="19.5" hidden="1" customHeight="1">
      <c r="A192" s="109" t="s">
        <v>127</v>
      </c>
      <c r="B192" s="115">
        <v>200</v>
      </c>
      <c r="C192" s="133" t="s">
        <v>263</v>
      </c>
      <c r="D192" s="119"/>
      <c r="E192" s="119"/>
      <c r="F192" s="175">
        <f t="shared" ref="F192" si="105">D192-E192</f>
        <v>0</v>
      </c>
    </row>
    <row r="193" spans="1:6" ht="52.5" hidden="1" customHeight="1">
      <c r="A193" s="108" t="s">
        <v>231</v>
      </c>
      <c r="B193" s="115">
        <v>200</v>
      </c>
      <c r="C193" s="133" t="s">
        <v>264</v>
      </c>
      <c r="D193" s="119"/>
      <c r="E193" s="119"/>
      <c r="F193" s="175"/>
    </row>
    <row r="194" spans="1:6" ht="29.25" hidden="1" customHeight="1">
      <c r="A194" s="90" t="s">
        <v>120</v>
      </c>
      <c r="B194" s="115">
        <v>200</v>
      </c>
      <c r="C194" s="133" t="s">
        <v>265</v>
      </c>
      <c r="D194" s="119"/>
      <c r="E194" s="119"/>
      <c r="F194" s="175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266</v>
      </c>
      <c r="D195" s="119"/>
      <c r="E195" s="119"/>
      <c r="F195" s="175"/>
    </row>
    <row r="196" spans="1:6" ht="13.5" hidden="1" customHeight="1">
      <c r="A196" s="90" t="s">
        <v>63</v>
      </c>
      <c r="B196" s="115">
        <v>200</v>
      </c>
      <c r="C196" s="133" t="s">
        <v>267</v>
      </c>
      <c r="D196" s="119"/>
      <c r="E196" s="119"/>
      <c r="F196" s="175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268</v>
      </c>
      <c r="D197" s="119"/>
      <c r="E197" s="119"/>
      <c r="F197" s="175"/>
    </row>
    <row r="198" spans="1:6" ht="56.25" customHeight="1">
      <c r="A198" s="90" t="s">
        <v>270</v>
      </c>
      <c r="B198" s="115">
        <v>200</v>
      </c>
      <c r="C198" s="133" t="s">
        <v>388</v>
      </c>
      <c r="D198" s="119">
        <f t="shared" ref="D198:E201" si="108">SUM(D199)</f>
        <v>50000</v>
      </c>
      <c r="E198" s="119">
        <f t="shared" si="108"/>
        <v>0</v>
      </c>
      <c r="F198" s="120">
        <f t="shared" ref="F198:F199" si="109">D198-E198</f>
        <v>50000</v>
      </c>
    </row>
    <row r="199" spans="1:6" ht="118.5" customHeight="1">
      <c r="A199" s="90" t="s">
        <v>269</v>
      </c>
      <c r="B199" s="115">
        <v>200</v>
      </c>
      <c r="C199" s="133" t="s">
        <v>389</v>
      </c>
      <c r="D199" s="119">
        <f t="shared" si="108"/>
        <v>50000</v>
      </c>
      <c r="E199" s="119">
        <f t="shared" si="108"/>
        <v>0</v>
      </c>
      <c r="F199" s="120">
        <f t="shared" si="109"/>
        <v>50000</v>
      </c>
    </row>
    <row r="200" spans="1:6" ht="49.5" customHeight="1">
      <c r="A200" s="90" t="s">
        <v>319</v>
      </c>
      <c r="B200" s="115">
        <v>200</v>
      </c>
      <c r="C200" s="133" t="s">
        <v>390</v>
      </c>
      <c r="D200" s="119">
        <f t="shared" si="108"/>
        <v>50000</v>
      </c>
      <c r="E200" s="119">
        <f t="shared" si="108"/>
        <v>0</v>
      </c>
      <c r="F200" s="120">
        <f t="shared" ref="F200:F201" si="110">D200-E200</f>
        <v>50000</v>
      </c>
    </row>
    <row r="201" spans="1:6" ht="48" customHeight="1">
      <c r="A201" s="90" t="s">
        <v>298</v>
      </c>
      <c r="B201" s="115">
        <v>200</v>
      </c>
      <c r="C201" s="133" t="s">
        <v>391</v>
      </c>
      <c r="D201" s="119">
        <f t="shared" si="108"/>
        <v>50000</v>
      </c>
      <c r="E201" s="119">
        <f t="shared" si="108"/>
        <v>0</v>
      </c>
      <c r="F201" s="120">
        <f t="shared" si="110"/>
        <v>50000</v>
      </c>
    </row>
    <row r="202" spans="1:6" ht="21" customHeight="1">
      <c r="A202" s="90" t="s">
        <v>615</v>
      </c>
      <c r="B202" s="115">
        <v>200</v>
      </c>
      <c r="C202" s="133" t="s">
        <v>392</v>
      </c>
      <c r="D202" s="119">
        <v>50000</v>
      </c>
      <c r="E202" s="119">
        <v>0</v>
      </c>
      <c r="F202" s="120">
        <f t="shared" ref="F202:F203" si="111">D202-E202</f>
        <v>50000</v>
      </c>
    </row>
    <row r="203" spans="1:6" ht="19.5" customHeight="1">
      <c r="A203" s="89" t="s">
        <v>77</v>
      </c>
      <c r="B203" s="115">
        <v>200</v>
      </c>
      <c r="C203" s="134" t="s">
        <v>393</v>
      </c>
      <c r="D203" s="121">
        <f>D204+D230+D215</f>
        <v>17758600</v>
      </c>
      <c r="E203" s="121">
        <f>E204+E230+E215</f>
        <v>234552.71</v>
      </c>
      <c r="F203" s="122">
        <f t="shared" si="111"/>
        <v>17524047.289999999</v>
      </c>
    </row>
    <row r="204" spans="1:6" ht="15" customHeight="1">
      <c r="A204" s="90" t="s">
        <v>199</v>
      </c>
      <c r="B204" s="115">
        <v>200</v>
      </c>
      <c r="C204" s="115" t="s">
        <v>394</v>
      </c>
      <c r="D204" s="119">
        <f>SUM(D205)</f>
        <v>26100</v>
      </c>
      <c r="E204" s="119">
        <f>SUM(E205)</f>
        <v>2004.74</v>
      </c>
      <c r="F204" s="120">
        <f t="shared" ref="F204:F205" si="112">D204-E204</f>
        <v>24095.26</v>
      </c>
    </row>
    <row r="205" spans="1:6" ht="66" customHeight="1">
      <c r="A205" s="94" t="s">
        <v>395</v>
      </c>
      <c r="B205" s="115">
        <v>200</v>
      </c>
      <c r="C205" s="115" t="s">
        <v>396</v>
      </c>
      <c r="D205" s="119">
        <f>SUM(D206)</f>
        <v>26100</v>
      </c>
      <c r="E205" s="119">
        <f>SUM(E206)</f>
        <v>2004.74</v>
      </c>
      <c r="F205" s="120">
        <f t="shared" si="112"/>
        <v>24095.26</v>
      </c>
    </row>
    <row r="206" spans="1:6" ht="56.25" customHeight="1">
      <c r="A206" s="90" t="s">
        <v>200</v>
      </c>
      <c r="B206" s="115">
        <v>200</v>
      </c>
      <c r="C206" s="115" t="s">
        <v>397</v>
      </c>
      <c r="D206" s="119">
        <f>SUM(D207+D211)</f>
        <v>26100</v>
      </c>
      <c r="E206" s="119">
        <f t="shared" ref="D206:E207" si="113">E207</f>
        <v>2004.74</v>
      </c>
      <c r="F206" s="120">
        <f t="shared" ref="F206:F207" si="114">D206-E206</f>
        <v>24095.26</v>
      </c>
    </row>
    <row r="207" spans="1:6" ht="160.5" customHeight="1">
      <c r="A207" s="90" t="s">
        <v>250</v>
      </c>
      <c r="B207" s="115">
        <v>200</v>
      </c>
      <c r="C207" s="115" t="s">
        <v>398</v>
      </c>
      <c r="D207" s="119">
        <f t="shared" si="113"/>
        <v>12100</v>
      </c>
      <c r="E207" s="119">
        <f t="shared" si="113"/>
        <v>2004.74</v>
      </c>
      <c r="F207" s="120">
        <f t="shared" si="114"/>
        <v>10095.26</v>
      </c>
    </row>
    <row r="208" spans="1:6" ht="63.75" customHeight="1">
      <c r="A208" s="90" t="s">
        <v>319</v>
      </c>
      <c r="B208" s="115">
        <v>200</v>
      </c>
      <c r="C208" s="115" t="s">
        <v>399</v>
      </c>
      <c r="D208" s="119">
        <f>SUM(D209)</f>
        <v>12100</v>
      </c>
      <c r="E208" s="119">
        <f>SUM(E209)</f>
        <v>2004.74</v>
      </c>
      <c r="F208" s="120">
        <f t="shared" ref="F208:F209" si="115">D208-E208</f>
        <v>10095.26</v>
      </c>
    </row>
    <row r="209" spans="1:6" ht="50.25" customHeight="1">
      <c r="A209" s="90" t="s">
        <v>298</v>
      </c>
      <c r="B209" s="115">
        <v>200</v>
      </c>
      <c r="C209" s="115" t="s">
        <v>400</v>
      </c>
      <c r="D209" s="119">
        <f>SUM(D210)</f>
        <v>12100</v>
      </c>
      <c r="E209" s="119">
        <f>SUM(E210)</f>
        <v>2004.74</v>
      </c>
      <c r="F209" s="120">
        <f t="shared" si="115"/>
        <v>10095.26</v>
      </c>
    </row>
    <row r="210" spans="1:6" ht="24" customHeight="1">
      <c r="A210" s="90" t="s">
        <v>617</v>
      </c>
      <c r="B210" s="115">
        <v>200</v>
      </c>
      <c r="C210" s="115" t="s">
        <v>401</v>
      </c>
      <c r="D210" s="119">
        <v>12100</v>
      </c>
      <c r="E210" s="119">
        <v>2004.74</v>
      </c>
      <c r="F210" s="119">
        <f t="shared" ref="F210" si="116">D210-E210</f>
        <v>10095.26</v>
      </c>
    </row>
    <row r="211" spans="1:6" ht="130.5" customHeight="1">
      <c r="A211" s="110" t="s">
        <v>403</v>
      </c>
      <c r="B211" s="115">
        <v>200</v>
      </c>
      <c r="C211" s="115" t="s">
        <v>402</v>
      </c>
      <c r="D211" s="119">
        <f t="shared" ref="D211:E213" si="117">SUM(D212)</f>
        <v>14000</v>
      </c>
      <c r="E211" s="119">
        <f t="shared" si="117"/>
        <v>0</v>
      </c>
      <c r="F211" s="119"/>
    </row>
    <row r="212" spans="1:6" ht="57.75" customHeight="1">
      <c r="A212" s="90" t="s">
        <v>607</v>
      </c>
      <c r="B212" s="115">
        <v>200</v>
      </c>
      <c r="C212" s="115" t="s">
        <v>404</v>
      </c>
      <c r="D212" s="119">
        <f t="shared" si="117"/>
        <v>14000</v>
      </c>
      <c r="E212" s="119">
        <f t="shared" si="117"/>
        <v>0</v>
      </c>
      <c r="F212" s="120">
        <f t="shared" ref="F212:F213" si="118">D212-E212</f>
        <v>14000</v>
      </c>
    </row>
    <row r="213" spans="1:6" ht="57" customHeight="1">
      <c r="A213" s="90" t="s">
        <v>484</v>
      </c>
      <c r="B213" s="115">
        <v>200</v>
      </c>
      <c r="C213" s="115" t="s">
        <v>405</v>
      </c>
      <c r="D213" s="119">
        <f t="shared" si="117"/>
        <v>14000</v>
      </c>
      <c r="E213" s="119">
        <f t="shared" si="117"/>
        <v>0</v>
      </c>
      <c r="F213" s="120">
        <f t="shared" si="118"/>
        <v>14000</v>
      </c>
    </row>
    <row r="214" spans="1:6" ht="22.5" customHeight="1">
      <c r="A214" s="90" t="s">
        <v>615</v>
      </c>
      <c r="B214" s="115">
        <v>200</v>
      </c>
      <c r="C214" s="115" t="s">
        <v>406</v>
      </c>
      <c r="D214" s="119">
        <v>14000</v>
      </c>
      <c r="E214" s="119">
        <v>0</v>
      </c>
      <c r="F214" s="120">
        <f>D214-E214</f>
        <v>14000</v>
      </c>
    </row>
    <row r="215" spans="1:6" ht="27" customHeight="1">
      <c r="A215" s="90" t="s">
        <v>524</v>
      </c>
      <c r="B215" s="115">
        <v>200</v>
      </c>
      <c r="C215" s="115" t="s">
        <v>525</v>
      </c>
      <c r="D215" s="119">
        <f t="shared" ref="D215:E228" si="119">D216</f>
        <v>16825200</v>
      </c>
      <c r="E215" s="119">
        <f t="shared" si="119"/>
        <v>0</v>
      </c>
      <c r="F215" s="120">
        <f>D215-E215</f>
        <v>16825200</v>
      </c>
    </row>
    <row r="216" spans="1:6" ht="72" customHeight="1">
      <c r="A216" s="94" t="s">
        <v>395</v>
      </c>
      <c r="B216" s="115">
        <v>200</v>
      </c>
      <c r="C216" s="115" t="s">
        <v>526</v>
      </c>
      <c r="D216" s="119">
        <f t="shared" si="119"/>
        <v>16825200</v>
      </c>
      <c r="E216" s="119">
        <f>E217</f>
        <v>0</v>
      </c>
      <c r="F216" s="120">
        <f t="shared" ref="F216:F225" si="120">D216-E216</f>
        <v>16825200</v>
      </c>
    </row>
    <row r="217" spans="1:6" ht="68.25" customHeight="1">
      <c r="A217" s="90" t="s">
        <v>200</v>
      </c>
      <c r="B217" s="165">
        <v>200</v>
      </c>
      <c r="C217" s="165" t="s">
        <v>527</v>
      </c>
      <c r="D217" s="164">
        <f>D222+D218+D226</f>
        <v>16825200</v>
      </c>
      <c r="E217" s="164">
        <f>E222+E218+E226</f>
        <v>0</v>
      </c>
      <c r="F217" s="120">
        <f>D217-E217</f>
        <v>16825200</v>
      </c>
    </row>
    <row r="218" spans="1:6" ht="123" hidden="1" customHeight="1">
      <c r="A218" s="90" t="s">
        <v>608</v>
      </c>
      <c r="B218" s="115">
        <v>200</v>
      </c>
      <c r="C218" s="115" t="s">
        <v>555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319</v>
      </c>
      <c r="B219" s="115">
        <v>200</v>
      </c>
      <c r="C219" s="115" t="s">
        <v>556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298</v>
      </c>
      <c r="B220" s="115">
        <v>200</v>
      </c>
      <c r="C220" s="115" t="s">
        <v>557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558</v>
      </c>
      <c r="D221" s="119"/>
      <c r="E221" s="119"/>
      <c r="F221" s="120">
        <f>D221-E221</f>
        <v>0</v>
      </c>
    </row>
    <row r="222" spans="1:6" ht="128.25" customHeight="1">
      <c r="A222" s="90" t="s">
        <v>609</v>
      </c>
      <c r="B222" s="115">
        <v>200</v>
      </c>
      <c r="C222" s="115" t="s">
        <v>549</v>
      </c>
      <c r="D222" s="119">
        <f t="shared" si="119"/>
        <v>111000</v>
      </c>
      <c r="E222" s="119">
        <f t="shared" si="119"/>
        <v>0</v>
      </c>
      <c r="F222" s="120">
        <f t="shared" si="120"/>
        <v>111000</v>
      </c>
    </row>
    <row r="223" spans="1:6" ht="57" customHeight="1">
      <c r="A223" s="90" t="s">
        <v>319</v>
      </c>
      <c r="B223" s="115">
        <v>200</v>
      </c>
      <c r="C223" s="115" t="s">
        <v>548</v>
      </c>
      <c r="D223" s="119">
        <f t="shared" si="119"/>
        <v>111000</v>
      </c>
      <c r="E223" s="119">
        <f t="shared" si="119"/>
        <v>0</v>
      </c>
      <c r="F223" s="120">
        <f t="shared" si="120"/>
        <v>111000</v>
      </c>
    </row>
    <row r="224" spans="1:6" ht="48" customHeight="1">
      <c r="A224" s="90" t="s">
        <v>298</v>
      </c>
      <c r="B224" s="115">
        <v>200</v>
      </c>
      <c r="C224" s="163" t="s">
        <v>624</v>
      </c>
      <c r="D224" s="119">
        <f t="shared" si="119"/>
        <v>111000</v>
      </c>
      <c r="E224" s="119">
        <f t="shared" si="119"/>
        <v>0</v>
      </c>
      <c r="F224" s="120">
        <f t="shared" si="120"/>
        <v>111000</v>
      </c>
    </row>
    <row r="225" spans="1:6" ht="22.5" customHeight="1">
      <c r="A225" s="90" t="s">
        <v>615</v>
      </c>
      <c r="B225" s="115">
        <v>200</v>
      </c>
      <c r="C225" s="163" t="s">
        <v>625</v>
      </c>
      <c r="D225" s="119">
        <v>111000</v>
      </c>
      <c r="E225" s="119">
        <v>0</v>
      </c>
      <c r="F225" s="120">
        <f t="shared" si="120"/>
        <v>111000</v>
      </c>
    </row>
    <row r="226" spans="1:6" ht="147" customHeight="1">
      <c r="A226" s="90" t="s">
        <v>626</v>
      </c>
      <c r="B226" s="163">
        <v>200</v>
      </c>
      <c r="C226" s="163" t="s">
        <v>627</v>
      </c>
      <c r="D226" s="162">
        <f t="shared" si="119"/>
        <v>16714200</v>
      </c>
      <c r="E226" s="162">
        <f t="shared" si="119"/>
        <v>0</v>
      </c>
      <c r="F226" s="120">
        <f t="shared" ref="F226:F229" si="122">D226-E226</f>
        <v>16714200</v>
      </c>
    </row>
    <row r="227" spans="1:6" ht="57" customHeight="1">
      <c r="A227" s="90" t="s">
        <v>319</v>
      </c>
      <c r="B227" s="163">
        <v>200</v>
      </c>
      <c r="C227" s="163" t="s">
        <v>628</v>
      </c>
      <c r="D227" s="162">
        <f t="shared" si="119"/>
        <v>16714200</v>
      </c>
      <c r="E227" s="162">
        <f t="shared" si="119"/>
        <v>0</v>
      </c>
      <c r="F227" s="120">
        <f t="shared" si="122"/>
        <v>16714200</v>
      </c>
    </row>
    <row r="228" spans="1:6" ht="48" customHeight="1">
      <c r="A228" s="90" t="s">
        <v>298</v>
      </c>
      <c r="B228" s="163">
        <v>200</v>
      </c>
      <c r="C228" s="163" t="s">
        <v>629</v>
      </c>
      <c r="D228" s="162">
        <f t="shared" si="119"/>
        <v>16714200</v>
      </c>
      <c r="E228" s="162">
        <f t="shared" si="119"/>
        <v>0</v>
      </c>
      <c r="F228" s="120">
        <f t="shared" si="122"/>
        <v>16714200</v>
      </c>
    </row>
    <row r="229" spans="1:6" ht="22.5" customHeight="1">
      <c r="A229" s="90" t="s">
        <v>615</v>
      </c>
      <c r="B229" s="163">
        <v>200</v>
      </c>
      <c r="C229" s="163" t="s">
        <v>630</v>
      </c>
      <c r="D229" s="162">
        <v>16714200</v>
      </c>
      <c r="E229" s="162">
        <v>0</v>
      </c>
      <c r="F229" s="120">
        <f t="shared" si="122"/>
        <v>16714200</v>
      </c>
    </row>
    <row r="230" spans="1:6" ht="18.75" customHeight="1">
      <c r="A230" s="90" t="s">
        <v>78</v>
      </c>
      <c r="B230" s="115">
        <v>200</v>
      </c>
      <c r="C230" s="115" t="s">
        <v>407</v>
      </c>
      <c r="D230" s="119">
        <f>D231+D245</f>
        <v>907300</v>
      </c>
      <c r="E230" s="119">
        <f>E231+E245</f>
        <v>232547.97</v>
      </c>
      <c r="F230" s="120">
        <f t="shared" ref="F230:F231" si="123">D230-E230</f>
        <v>674752.03</v>
      </c>
    </row>
    <row r="231" spans="1:6" ht="75.75" customHeight="1">
      <c r="A231" s="94" t="s">
        <v>395</v>
      </c>
      <c r="B231" s="115">
        <v>200</v>
      </c>
      <c r="C231" s="115" t="s">
        <v>408</v>
      </c>
      <c r="D231" s="119">
        <f>SUM(D232)</f>
        <v>897300</v>
      </c>
      <c r="E231" s="119">
        <f>SUM(E232)</f>
        <v>232547.97</v>
      </c>
      <c r="F231" s="120">
        <f t="shared" si="123"/>
        <v>664752.03</v>
      </c>
    </row>
    <row r="232" spans="1:6" ht="41.25" customHeight="1">
      <c r="A232" s="90" t="s">
        <v>150</v>
      </c>
      <c r="B232" s="115">
        <v>200</v>
      </c>
      <c r="C232" s="115" t="s">
        <v>409</v>
      </c>
      <c r="D232" s="119">
        <f>D233+D237+D241</f>
        <v>897300</v>
      </c>
      <c r="E232" s="119">
        <f>E233+E237+E241</f>
        <v>232547.97</v>
      </c>
      <c r="F232" s="120">
        <f t="shared" ref="F232:F233" si="124">D232-E232</f>
        <v>664752.03</v>
      </c>
    </row>
    <row r="233" spans="1:6" ht="127.5" customHeight="1">
      <c r="A233" s="90" t="s">
        <v>460</v>
      </c>
      <c r="B233" s="115">
        <v>200</v>
      </c>
      <c r="C233" s="115" t="s">
        <v>410</v>
      </c>
      <c r="D233" s="119">
        <f t="shared" ref="D233:E235" si="125">D234</f>
        <v>410400</v>
      </c>
      <c r="E233" s="119">
        <f t="shared" si="125"/>
        <v>109445.37</v>
      </c>
      <c r="F233" s="120">
        <f t="shared" si="124"/>
        <v>300954.63</v>
      </c>
    </row>
    <row r="234" spans="1:6" ht="57" customHeight="1">
      <c r="A234" s="90" t="s">
        <v>319</v>
      </c>
      <c r="B234" s="115">
        <v>200</v>
      </c>
      <c r="C234" s="115" t="s">
        <v>413</v>
      </c>
      <c r="D234" s="119">
        <f t="shared" si="125"/>
        <v>410400</v>
      </c>
      <c r="E234" s="119">
        <f t="shared" si="125"/>
        <v>109445.37</v>
      </c>
      <c r="F234" s="120">
        <f t="shared" ref="F234:F235" si="126">D234-E234</f>
        <v>300954.63</v>
      </c>
    </row>
    <row r="235" spans="1:6" ht="54" customHeight="1">
      <c r="A235" s="90" t="s">
        <v>298</v>
      </c>
      <c r="B235" s="115">
        <v>200</v>
      </c>
      <c r="C235" s="115" t="s">
        <v>411</v>
      </c>
      <c r="D235" s="119">
        <f t="shared" si="125"/>
        <v>410400</v>
      </c>
      <c r="E235" s="119">
        <f t="shared" si="125"/>
        <v>109445.37</v>
      </c>
      <c r="F235" s="120">
        <f t="shared" si="126"/>
        <v>300954.63</v>
      </c>
    </row>
    <row r="236" spans="1:6" ht="30" customHeight="1">
      <c r="A236" s="90" t="s">
        <v>616</v>
      </c>
      <c r="B236" s="115">
        <v>200</v>
      </c>
      <c r="C236" s="115" t="s">
        <v>412</v>
      </c>
      <c r="D236" s="119">
        <v>410400</v>
      </c>
      <c r="E236" s="119">
        <v>109445.37</v>
      </c>
      <c r="F236" s="120">
        <f t="shared" ref="F236:F237" si="127">D236-E236</f>
        <v>300954.63</v>
      </c>
    </row>
    <row r="237" spans="1:6" ht="135" customHeight="1">
      <c r="A237" s="90" t="s">
        <v>151</v>
      </c>
      <c r="B237" s="115">
        <v>200</v>
      </c>
      <c r="C237" s="115" t="s">
        <v>414</v>
      </c>
      <c r="D237" s="119">
        <f t="shared" ref="D237:E239" si="128">D238</f>
        <v>60000</v>
      </c>
      <c r="E237" s="119">
        <f t="shared" si="128"/>
        <v>8983.7999999999993</v>
      </c>
      <c r="F237" s="120">
        <f t="shared" si="127"/>
        <v>51016.2</v>
      </c>
    </row>
    <row r="238" spans="1:6" ht="62.25" customHeight="1">
      <c r="A238" s="90" t="s">
        <v>319</v>
      </c>
      <c r="B238" s="115">
        <v>200</v>
      </c>
      <c r="C238" s="115" t="s">
        <v>415</v>
      </c>
      <c r="D238" s="119">
        <f t="shared" si="128"/>
        <v>60000</v>
      </c>
      <c r="E238" s="119">
        <f t="shared" si="128"/>
        <v>8983.7999999999993</v>
      </c>
      <c r="F238" s="120">
        <f t="shared" ref="F238:F239" si="129">D238-E238</f>
        <v>51016.2</v>
      </c>
    </row>
    <row r="239" spans="1:6" ht="47.25" customHeight="1">
      <c r="A239" s="90" t="s">
        <v>298</v>
      </c>
      <c r="B239" s="115">
        <v>200</v>
      </c>
      <c r="C239" s="115" t="s">
        <v>416</v>
      </c>
      <c r="D239" s="119">
        <f t="shared" si="128"/>
        <v>60000</v>
      </c>
      <c r="E239" s="119">
        <f t="shared" si="128"/>
        <v>8983.7999999999993</v>
      </c>
      <c r="F239" s="120">
        <f t="shared" si="129"/>
        <v>51016.2</v>
      </c>
    </row>
    <row r="240" spans="1:6" ht="27" customHeight="1">
      <c r="A240" s="90" t="s">
        <v>617</v>
      </c>
      <c r="B240" s="115">
        <v>200</v>
      </c>
      <c r="C240" s="115" t="s">
        <v>417</v>
      </c>
      <c r="D240" s="119">
        <v>60000</v>
      </c>
      <c r="E240" s="119">
        <v>8983.7999999999993</v>
      </c>
      <c r="F240" s="120">
        <f t="shared" ref="F240:F241" si="130">D240-E240</f>
        <v>51016.2</v>
      </c>
    </row>
    <row r="241" spans="1:6" ht="147" customHeight="1">
      <c r="A241" s="90" t="s">
        <v>152</v>
      </c>
      <c r="B241" s="115">
        <v>200</v>
      </c>
      <c r="C241" s="115" t="s">
        <v>418</v>
      </c>
      <c r="D241" s="119">
        <f>D242</f>
        <v>426900</v>
      </c>
      <c r="E241" s="119">
        <f t="shared" ref="D241:E243" si="131">E242</f>
        <v>114118.8</v>
      </c>
      <c r="F241" s="120">
        <f t="shared" si="130"/>
        <v>312781.2</v>
      </c>
    </row>
    <row r="242" spans="1:6" ht="59.25" customHeight="1">
      <c r="A242" s="90" t="s">
        <v>319</v>
      </c>
      <c r="B242" s="115">
        <v>200</v>
      </c>
      <c r="C242" s="115" t="s">
        <v>419</v>
      </c>
      <c r="D242" s="119">
        <f t="shared" si="131"/>
        <v>426900</v>
      </c>
      <c r="E242" s="119">
        <f t="shared" si="131"/>
        <v>114118.8</v>
      </c>
      <c r="F242" s="120">
        <f t="shared" ref="F242:F243" si="132">D242-E242</f>
        <v>312781.2</v>
      </c>
    </row>
    <row r="243" spans="1:6" ht="50.25" customHeight="1">
      <c r="A243" s="90" t="s">
        <v>298</v>
      </c>
      <c r="B243" s="115">
        <v>200</v>
      </c>
      <c r="C243" s="115" t="s">
        <v>420</v>
      </c>
      <c r="D243" s="119">
        <f t="shared" si="131"/>
        <v>426900</v>
      </c>
      <c r="E243" s="119">
        <f t="shared" si="131"/>
        <v>114118.8</v>
      </c>
      <c r="F243" s="120">
        <f t="shared" si="132"/>
        <v>312781.2</v>
      </c>
    </row>
    <row r="244" spans="1:6" ht="24" customHeight="1">
      <c r="A244" s="90" t="s">
        <v>618</v>
      </c>
      <c r="B244" s="115">
        <v>200</v>
      </c>
      <c r="C244" s="115" t="s">
        <v>421</v>
      </c>
      <c r="D244" s="119">
        <v>426900</v>
      </c>
      <c r="E244" s="119">
        <v>114118.8</v>
      </c>
      <c r="F244" s="120">
        <f t="shared" ref="F244:F256" si="133">D244-E244</f>
        <v>312781.2</v>
      </c>
    </row>
    <row r="245" spans="1:6" ht="170.25" customHeight="1">
      <c r="A245" s="90" t="s">
        <v>631</v>
      </c>
      <c r="B245" s="165">
        <v>200</v>
      </c>
      <c r="C245" s="165" t="s">
        <v>632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319</v>
      </c>
      <c r="B246" s="165">
        <v>200</v>
      </c>
      <c r="C246" s="165" t="s">
        <v>633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298</v>
      </c>
      <c r="B247" s="165">
        <v>200</v>
      </c>
      <c r="C247" s="165" t="s">
        <v>634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618</v>
      </c>
      <c r="B248" s="165">
        <v>200</v>
      </c>
      <c r="C248" s="165" t="s">
        <v>635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570</v>
      </c>
      <c r="B249" s="115">
        <v>200</v>
      </c>
      <c r="C249" s="135" t="s">
        <v>516</v>
      </c>
      <c r="D249" s="119">
        <f t="shared" ref="D249:E255" si="135">D250</f>
        <v>20000</v>
      </c>
      <c r="E249" s="119">
        <f t="shared" si="135"/>
        <v>0</v>
      </c>
      <c r="F249" s="120">
        <f t="shared" si="133"/>
        <v>20000</v>
      </c>
    </row>
    <row r="250" spans="1:6" ht="34.5" customHeight="1">
      <c r="A250" s="108" t="s">
        <v>571</v>
      </c>
      <c r="B250" s="115">
        <v>200</v>
      </c>
      <c r="C250" s="135" t="s">
        <v>517</v>
      </c>
      <c r="D250" s="119">
        <f t="shared" si="135"/>
        <v>20000</v>
      </c>
      <c r="E250" s="119">
        <f t="shared" si="135"/>
        <v>0</v>
      </c>
      <c r="F250" s="120">
        <f t="shared" si="133"/>
        <v>20000</v>
      </c>
    </row>
    <row r="251" spans="1:6" ht="54" customHeight="1">
      <c r="A251" s="108" t="s">
        <v>575</v>
      </c>
      <c r="B251" s="115">
        <v>200</v>
      </c>
      <c r="C251" s="135" t="s">
        <v>518</v>
      </c>
      <c r="D251" s="119">
        <f t="shared" si="135"/>
        <v>20000</v>
      </c>
      <c r="E251" s="119">
        <f t="shared" si="135"/>
        <v>0</v>
      </c>
      <c r="F251" s="120">
        <f t="shared" si="133"/>
        <v>20000</v>
      </c>
    </row>
    <row r="252" spans="1:6" ht="108" customHeight="1">
      <c r="A252" s="90" t="s">
        <v>520</v>
      </c>
      <c r="B252" s="115">
        <v>200</v>
      </c>
      <c r="C252" s="135" t="s">
        <v>519</v>
      </c>
      <c r="D252" s="119">
        <f t="shared" si="135"/>
        <v>20000</v>
      </c>
      <c r="E252" s="119">
        <f t="shared" si="135"/>
        <v>0</v>
      </c>
      <c r="F252" s="120">
        <f t="shared" si="133"/>
        <v>20000</v>
      </c>
    </row>
    <row r="253" spans="1:6" ht="162" customHeight="1">
      <c r="A253" s="90" t="s">
        <v>610</v>
      </c>
      <c r="B253" s="115">
        <v>200</v>
      </c>
      <c r="C253" s="135" t="s">
        <v>512</v>
      </c>
      <c r="D253" s="119">
        <f t="shared" si="135"/>
        <v>20000</v>
      </c>
      <c r="E253" s="119">
        <f t="shared" si="135"/>
        <v>0</v>
      </c>
      <c r="F253" s="120">
        <f t="shared" si="133"/>
        <v>20000</v>
      </c>
    </row>
    <row r="254" spans="1:6" ht="58.5" customHeight="1">
      <c r="A254" s="90" t="s">
        <v>319</v>
      </c>
      <c r="B254" s="115">
        <v>200</v>
      </c>
      <c r="C254" s="135" t="s">
        <v>513</v>
      </c>
      <c r="D254" s="119">
        <f t="shared" si="135"/>
        <v>20000</v>
      </c>
      <c r="E254" s="119">
        <f t="shared" si="135"/>
        <v>0</v>
      </c>
      <c r="F254" s="120">
        <f t="shared" si="133"/>
        <v>20000</v>
      </c>
    </row>
    <row r="255" spans="1:6" ht="46.5" customHeight="1">
      <c r="A255" s="90" t="s">
        <v>298</v>
      </c>
      <c r="B255" s="115">
        <v>200</v>
      </c>
      <c r="C255" s="135" t="s">
        <v>514</v>
      </c>
      <c r="D255" s="119">
        <f t="shared" si="135"/>
        <v>20000</v>
      </c>
      <c r="E255" s="119">
        <f t="shared" si="135"/>
        <v>0</v>
      </c>
      <c r="F255" s="120">
        <f t="shared" si="133"/>
        <v>20000</v>
      </c>
    </row>
    <row r="256" spans="1:6" ht="27" customHeight="1">
      <c r="A256" s="90" t="s">
        <v>615</v>
      </c>
      <c r="B256" s="115">
        <v>200</v>
      </c>
      <c r="C256" s="135" t="s">
        <v>515</v>
      </c>
      <c r="D256" s="119">
        <v>20000</v>
      </c>
      <c r="E256" s="119">
        <v>0</v>
      </c>
      <c r="F256" s="120">
        <f t="shared" si="133"/>
        <v>20000</v>
      </c>
    </row>
    <row r="257" spans="1:6" ht="18" customHeight="1">
      <c r="A257" s="89" t="s">
        <v>79</v>
      </c>
      <c r="B257" s="115">
        <v>200</v>
      </c>
      <c r="C257" s="133" t="s">
        <v>422</v>
      </c>
      <c r="D257" s="121">
        <f>D258</f>
        <v>2066100</v>
      </c>
      <c r="E257" s="121">
        <f>E258</f>
        <v>436710.47</v>
      </c>
      <c r="F257" s="122">
        <f t="shared" ref="F257" si="136">D257-E257</f>
        <v>1629389.53</v>
      </c>
    </row>
    <row r="258" spans="1:6" ht="16.5" customHeight="1">
      <c r="A258" s="90" t="s">
        <v>80</v>
      </c>
      <c r="B258" s="115">
        <v>200</v>
      </c>
      <c r="C258" s="133" t="s">
        <v>425</v>
      </c>
      <c r="D258" s="119">
        <f>D260</f>
        <v>2066100</v>
      </c>
      <c r="E258" s="119">
        <f>E260</f>
        <v>436710.47</v>
      </c>
      <c r="F258" s="175">
        <f t="shared" ref="F258" si="137">D258-E258</f>
        <v>1629389.53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75"/>
    </row>
    <row r="260" spans="1:6" ht="35.25" customHeight="1">
      <c r="A260" s="94" t="s">
        <v>424</v>
      </c>
      <c r="B260" s="115">
        <v>200</v>
      </c>
      <c r="C260" s="133" t="s">
        <v>423</v>
      </c>
      <c r="D260" s="119">
        <f>D261</f>
        <v>2066100</v>
      </c>
      <c r="E260" s="119">
        <f>E261</f>
        <v>436710.47</v>
      </c>
      <c r="F260" s="128">
        <f t="shared" ref="F260" si="138">D260-E260</f>
        <v>1629389.53</v>
      </c>
    </row>
    <row r="261" spans="1:6" ht="34.5" customHeight="1">
      <c r="A261" s="90" t="s">
        <v>156</v>
      </c>
      <c r="B261" s="115">
        <v>200</v>
      </c>
      <c r="C261" s="133" t="s">
        <v>427</v>
      </c>
      <c r="D261" s="119">
        <f>D262+D266</f>
        <v>2066100</v>
      </c>
      <c r="E261" s="119">
        <f>E262+E266</f>
        <v>436710.47</v>
      </c>
      <c r="F261" s="128">
        <f t="shared" ref="F261" si="139">D261-E261</f>
        <v>1629389.53</v>
      </c>
    </row>
    <row r="262" spans="1:6" ht="118.5" customHeight="1">
      <c r="A262" s="94" t="s">
        <v>611</v>
      </c>
      <c r="B262" s="115">
        <v>200</v>
      </c>
      <c r="C262" s="133" t="s">
        <v>428</v>
      </c>
      <c r="D262" s="119">
        <f t="shared" ref="D262:E264" si="140">SUM(D263)</f>
        <v>1498100</v>
      </c>
      <c r="E262" s="119">
        <f t="shared" si="140"/>
        <v>436710.47</v>
      </c>
      <c r="F262" s="128">
        <f>D262-E262</f>
        <v>1061389.53</v>
      </c>
    </row>
    <row r="263" spans="1:6" ht="54.75" customHeight="1">
      <c r="A263" s="100" t="s">
        <v>426</v>
      </c>
      <c r="B263" s="115">
        <v>200</v>
      </c>
      <c r="C263" s="133" t="s">
        <v>429</v>
      </c>
      <c r="D263" s="119">
        <f t="shared" si="140"/>
        <v>1498100</v>
      </c>
      <c r="E263" s="119">
        <f t="shared" si="140"/>
        <v>436710.47</v>
      </c>
      <c r="F263" s="120">
        <f t="shared" ref="F263:F264" si="141">D263-E263</f>
        <v>1061389.53</v>
      </c>
    </row>
    <row r="264" spans="1:6" ht="27" customHeight="1">
      <c r="A264" s="100" t="s">
        <v>103</v>
      </c>
      <c r="B264" s="115">
        <v>200</v>
      </c>
      <c r="C264" s="133" t="s">
        <v>430</v>
      </c>
      <c r="D264" s="119">
        <f t="shared" si="140"/>
        <v>1498100</v>
      </c>
      <c r="E264" s="119">
        <f t="shared" si="140"/>
        <v>436710.47</v>
      </c>
      <c r="F264" s="120">
        <f t="shared" si="141"/>
        <v>1061389.53</v>
      </c>
    </row>
    <row r="265" spans="1:6" ht="99" customHeight="1">
      <c r="A265" s="90" t="s">
        <v>155</v>
      </c>
      <c r="B265" s="115">
        <v>200</v>
      </c>
      <c r="C265" s="133" t="s">
        <v>463</v>
      </c>
      <c r="D265" s="119">
        <v>1498100</v>
      </c>
      <c r="E265" s="119">
        <v>436710.47</v>
      </c>
      <c r="F265" s="120">
        <f t="shared" ref="F265:F270" si="142">D265-E265</f>
        <v>1061389.53</v>
      </c>
    </row>
    <row r="266" spans="1:6" s="57" customFormat="1" ht="112.5" customHeight="1">
      <c r="A266" s="100" t="s">
        <v>576</v>
      </c>
      <c r="B266" s="115">
        <v>200</v>
      </c>
      <c r="C266" s="135" t="s">
        <v>543</v>
      </c>
      <c r="D266" s="119">
        <f>D268</f>
        <v>568000</v>
      </c>
      <c r="E266" s="119">
        <f>E268</f>
        <v>0</v>
      </c>
      <c r="F266" s="120">
        <f>D266-E266</f>
        <v>568000</v>
      </c>
    </row>
    <row r="267" spans="1:6" s="57" customFormat="1" ht="53.25" customHeight="1">
      <c r="A267" s="100" t="s">
        <v>426</v>
      </c>
      <c r="B267" s="115">
        <v>200</v>
      </c>
      <c r="C267" s="135" t="s">
        <v>544</v>
      </c>
      <c r="D267" s="119">
        <f>D268</f>
        <v>568000</v>
      </c>
      <c r="E267" s="119">
        <f>E268</f>
        <v>0</v>
      </c>
      <c r="F267" s="120">
        <f>D267-E267</f>
        <v>568000</v>
      </c>
    </row>
    <row r="268" spans="1:6" s="57" customFormat="1" ht="15.75" customHeight="1">
      <c r="A268" s="100" t="s">
        <v>103</v>
      </c>
      <c r="B268" s="115">
        <v>200</v>
      </c>
      <c r="C268" s="135" t="s">
        <v>545</v>
      </c>
      <c r="D268" s="119">
        <f>D269</f>
        <v>568000</v>
      </c>
      <c r="E268" s="119">
        <f>E269</f>
        <v>0</v>
      </c>
      <c r="F268" s="120">
        <f t="shared" ref="F268:F269" si="143">D268-E268</f>
        <v>568000</v>
      </c>
    </row>
    <row r="269" spans="1:6" s="57" customFormat="1" ht="90" customHeight="1">
      <c r="A269" s="90" t="s">
        <v>546</v>
      </c>
      <c r="B269" s="115">
        <v>200</v>
      </c>
      <c r="C269" s="135" t="s">
        <v>547</v>
      </c>
      <c r="D269" s="119">
        <v>568000</v>
      </c>
      <c r="E269" s="119">
        <v>0</v>
      </c>
      <c r="F269" s="120">
        <f t="shared" si="143"/>
        <v>568000</v>
      </c>
    </row>
    <row r="270" spans="1:6" ht="15" customHeight="1">
      <c r="A270" s="89" t="s">
        <v>96</v>
      </c>
      <c r="B270" s="115">
        <v>200</v>
      </c>
      <c r="C270" s="115" t="s">
        <v>431</v>
      </c>
      <c r="D270" s="121">
        <f>D271</f>
        <v>90000</v>
      </c>
      <c r="E270" s="121">
        <f>E271</f>
        <v>22500</v>
      </c>
      <c r="F270" s="122">
        <f t="shared" si="142"/>
        <v>67500</v>
      </c>
    </row>
    <row r="271" spans="1:6" ht="15" customHeight="1">
      <c r="A271" s="90" t="s">
        <v>224</v>
      </c>
      <c r="B271" s="115">
        <v>200</v>
      </c>
      <c r="C271" s="115" t="s">
        <v>432</v>
      </c>
      <c r="D271" s="119">
        <f t="shared" ref="D271:E274" si="144">D272</f>
        <v>90000</v>
      </c>
      <c r="E271" s="119">
        <f t="shared" si="144"/>
        <v>22500</v>
      </c>
      <c r="F271" s="120">
        <f t="shared" ref="F271:F272" si="145">D271-E271</f>
        <v>67500</v>
      </c>
    </row>
    <row r="272" spans="1:6" ht="55.5" customHeight="1">
      <c r="A272" s="90" t="s">
        <v>129</v>
      </c>
      <c r="B272" s="115">
        <v>200</v>
      </c>
      <c r="C272" s="115" t="s">
        <v>433</v>
      </c>
      <c r="D272" s="119">
        <f t="shared" si="144"/>
        <v>90000</v>
      </c>
      <c r="E272" s="119">
        <f t="shared" si="144"/>
        <v>22500</v>
      </c>
      <c r="F272" s="120">
        <f t="shared" si="145"/>
        <v>67500</v>
      </c>
    </row>
    <row r="273" spans="1:6" ht="122.25" customHeight="1">
      <c r="A273" s="90" t="s">
        <v>157</v>
      </c>
      <c r="B273" s="115">
        <v>200</v>
      </c>
      <c r="C273" s="115" t="s">
        <v>434</v>
      </c>
      <c r="D273" s="119">
        <f t="shared" si="144"/>
        <v>90000</v>
      </c>
      <c r="E273" s="119">
        <f t="shared" si="144"/>
        <v>22500</v>
      </c>
      <c r="F273" s="120">
        <f t="shared" ref="F273:F274" si="146">D273-E273</f>
        <v>67500</v>
      </c>
    </row>
    <row r="274" spans="1:6" ht="204.75" customHeight="1">
      <c r="A274" s="90" t="s">
        <v>225</v>
      </c>
      <c r="B274" s="115">
        <v>200</v>
      </c>
      <c r="C274" s="115" t="s">
        <v>435</v>
      </c>
      <c r="D274" s="119">
        <f t="shared" si="144"/>
        <v>90000</v>
      </c>
      <c r="E274" s="119">
        <f t="shared" si="144"/>
        <v>22500</v>
      </c>
      <c r="F274" s="120">
        <f t="shared" si="146"/>
        <v>67500</v>
      </c>
    </row>
    <row r="275" spans="1:6" ht="20.25" customHeight="1">
      <c r="A275" s="90" t="s">
        <v>97</v>
      </c>
      <c r="B275" s="115">
        <v>200</v>
      </c>
      <c r="C275" s="115" t="s">
        <v>436</v>
      </c>
      <c r="D275" s="119">
        <f>SUM(D276)</f>
        <v>90000</v>
      </c>
      <c r="E275" s="119">
        <f>SUM(E276)</f>
        <v>22500</v>
      </c>
      <c r="F275" s="120">
        <f t="shared" ref="F275:F276" si="147">D275-E275</f>
        <v>67500</v>
      </c>
    </row>
    <row r="276" spans="1:6" ht="39.75" customHeight="1">
      <c r="A276" s="100" t="s">
        <v>437</v>
      </c>
      <c r="B276" s="115">
        <v>200</v>
      </c>
      <c r="C276" s="115" t="s">
        <v>438</v>
      </c>
      <c r="D276" s="119">
        <f>SUM(D277)</f>
        <v>90000</v>
      </c>
      <c r="E276" s="119">
        <f>SUM(E277)</f>
        <v>22500</v>
      </c>
      <c r="F276" s="120">
        <f t="shared" si="147"/>
        <v>67500</v>
      </c>
    </row>
    <row r="277" spans="1:6" ht="30.75" customHeight="1">
      <c r="A277" s="90" t="s">
        <v>226</v>
      </c>
      <c r="B277" s="115">
        <v>200</v>
      </c>
      <c r="C277" s="115" t="s">
        <v>439</v>
      </c>
      <c r="D277" s="119">
        <v>90000</v>
      </c>
      <c r="E277" s="119">
        <v>22500</v>
      </c>
      <c r="F277" s="120">
        <f t="shared" ref="F277" si="148">D277-E277</f>
        <v>67500</v>
      </c>
    </row>
    <row r="278" spans="1:6" ht="21.75" customHeight="1">
      <c r="A278" s="89" t="s">
        <v>81</v>
      </c>
      <c r="B278" s="115">
        <v>200</v>
      </c>
      <c r="C278" s="115" t="s">
        <v>440</v>
      </c>
      <c r="D278" s="121">
        <f t="shared" ref="D278:E284" si="149">D279</f>
        <v>10000</v>
      </c>
      <c r="E278" s="121">
        <f t="shared" si="149"/>
        <v>0</v>
      </c>
      <c r="F278" s="122">
        <f t="shared" ref="F278:F281" si="150">D278-E278</f>
        <v>10000</v>
      </c>
    </row>
    <row r="279" spans="1:6" ht="27" customHeight="1">
      <c r="A279" s="104" t="s">
        <v>82</v>
      </c>
      <c r="B279" s="115">
        <v>200</v>
      </c>
      <c r="C279" s="115" t="s">
        <v>441</v>
      </c>
      <c r="D279" s="119">
        <f>D281+D286</f>
        <v>10000</v>
      </c>
      <c r="E279" s="119">
        <f>E281+E286</f>
        <v>0</v>
      </c>
      <c r="F279" s="120">
        <f t="shared" si="150"/>
        <v>10000</v>
      </c>
    </row>
    <row r="280" spans="1:6" ht="49.5" customHeight="1">
      <c r="A280" s="104" t="s">
        <v>158</v>
      </c>
      <c r="B280" s="115">
        <v>200</v>
      </c>
      <c r="C280" s="115" t="s">
        <v>448</v>
      </c>
      <c r="D280" s="119">
        <v>10000</v>
      </c>
      <c r="E280" s="119">
        <v>7350</v>
      </c>
      <c r="F280" s="120">
        <f t="shared" si="150"/>
        <v>2650</v>
      </c>
    </row>
    <row r="281" spans="1:6" ht="64.5" customHeight="1">
      <c r="A281" s="90" t="s">
        <v>159</v>
      </c>
      <c r="B281" s="115">
        <v>200</v>
      </c>
      <c r="C281" s="115" t="s">
        <v>442</v>
      </c>
      <c r="D281" s="119">
        <f t="shared" si="149"/>
        <v>5000</v>
      </c>
      <c r="E281" s="119">
        <f t="shared" si="149"/>
        <v>0</v>
      </c>
      <c r="F281" s="120">
        <f t="shared" si="150"/>
        <v>5000</v>
      </c>
    </row>
    <row r="282" spans="1:6" ht="145.5" customHeight="1">
      <c r="A282" s="90" t="s">
        <v>160</v>
      </c>
      <c r="B282" s="115">
        <v>200</v>
      </c>
      <c r="C282" s="115" t="s">
        <v>443</v>
      </c>
      <c r="D282" s="119">
        <f>SUM(D283)</f>
        <v>5000</v>
      </c>
      <c r="E282" s="119">
        <f>SUM(E283)</f>
        <v>0</v>
      </c>
      <c r="F282" s="120">
        <f t="shared" ref="F282:F283" si="151">D282-E282</f>
        <v>5000</v>
      </c>
    </row>
    <row r="283" spans="1:6" ht="49.5" customHeight="1">
      <c r="A283" s="90" t="s">
        <v>319</v>
      </c>
      <c r="B283" s="115">
        <v>200</v>
      </c>
      <c r="C283" s="115" t="s">
        <v>444</v>
      </c>
      <c r="D283" s="119">
        <f t="shared" si="149"/>
        <v>5000</v>
      </c>
      <c r="E283" s="119">
        <f t="shared" si="149"/>
        <v>0</v>
      </c>
      <c r="F283" s="120">
        <f t="shared" si="151"/>
        <v>5000</v>
      </c>
    </row>
    <row r="284" spans="1:6" ht="57.75" customHeight="1">
      <c r="A284" s="90" t="s">
        <v>612</v>
      </c>
      <c r="B284" s="115">
        <v>200</v>
      </c>
      <c r="C284" s="115" t="s">
        <v>445</v>
      </c>
      <c r="D284" s="119">
        <f>D285</f>
        <v>5000</v>
      </c>
      <c r="E284" s="119">
        <f t="shared" si="149"/>
        <v>0</v>
      </c>
      <c r="F284" s="120">
        <f t="shared" ref="F284:F285" si="152">D284-E284</f>
        <v>5000</v>
      </c>
    </row>
    <row r="285" spans="1:6" ht="23.25" customHeight="1">
      <c r="A285" s="90" t="s">
        <v>617</v>
      </c>
      <c r="B285" s="115">
        <v>200</v>
      </c>
      <c r="C285" s="115" t="s">
        <v>446</v>
      </c>
      <c r="D285" s="119">
        <v>5000</v>
      </c>
      <c r="E285" s="119"/>
      <c r="F285" s="120">
        <f t="shared" si="152"/>
        <v>5000</v>
      </c>
    </row>
    <row r="286" spans="1:6" ht="41.25" customHeight="1">
      <c r="A286" s="90" t="s">
        <v>485</v>
      </c>
      <c r="B286" s="115">
        <v>200</v>
      </c>
      <c r="C286" s="115" t="s">
        <v>447</v>
      </c>
      <c r="D286" s="119">
        <f>SUM(D287)</f>
        <v>5000</v>
      </c>
      <c r="E286" s="119">
        <f t="shared" ref="E286:E289" si="153">E287</f>
        <v>0</v>
      </c>
      <c r="F286" s="120">
        <f t="shared" ref="F286:F287" si="154">D286-E286</f>
        <v>5000</v>
      </c>
    </row>
    <row r="287" spans="1:6" ht="135" customHeight="1">
      <c r="A287" s="90" t="s">
        <v>623</v>
      </c>
      <c r="B287" s="115">
        <v>200</v>
      </c>
      <c r="C287" s="163" t="s">
        <v>619</v>
      </c>
      <c r="D287" s="119">
        <f>SUM(D288)</f>
        <v>5000</v>
      </c>
      <c r="E287" s="119">
        <f t="shared" si="153"/>
        <v>0</v>
      </c>
      <c r="F287" s="120">
        <f t="shared" si="154"/>
        <v>5000</v>
      </c>
    </row>
    <row r="288" spans="1:6" ht="51.75" customHeight="1">
      <c r="A288" s="90" t="s">
        <v>319</v>
      </c>
      <c r="B288" s="115">
        <v>200</v>
      </c>
      <c r="C288" s="163" t="s">
        <v>620</v>
      </c>
      <c r="D288" s="119">
        <f>SUM(D289)</f>
        <v>5000</v>
      </c>
      <c r="E288" s="119">
        <f t="shared" si="153"/>
        <v>0</v>
      </c>
      <c r="F288" s="120">
        <f t="shared" ref="F288:F297" si="155">D288-E288</f>
        <v>5000</v>
      </c>
    </row>
    <row r="289" spans="1:6" ht="53.25" customHeight="1">
      <c r="A289" s="90" t="s">
        <v>298</v>
      </c>
      <c r="B289" s="115">
        <v>200</v>
      </c>
      <c r="C289" s="163" t="s">
        <v>621</v>
      </c>
      <c r="D289" s="119">
        <f>SUM(D290)</f>
        <v>5000</v>
      </c>
      <c r="E289" s="119">
        <f t="shared" si="153"/>
        <v>0</v>
      </c>
      <c r="F289" s="120">
        <f t="shared" si="155"/>
        <v>5000</v>
      </c>
    </row>
    <row r="290" spans="1:6" ht="25.5" customHeight="1">
      <c r="A290" s="90" t="s">
        <v>617</v>
      </c>
      <c r="B290" s="115">
        <v>200</v>
      </c>
      <c r="C290" s="163" t="s">
        <v>622</v>
      </c>
      <c r="D290" s="119">
        <v>5000</v>
      </c>
      <c r="E290" s="119">
        <v>0</v>
      </c>
      <c r="F290" s="120">
        <f t="shared" si="155"/>
        <v>5000</v>
      </c>
    </row>
    <row r="291" spans="1:6" ht="42" customHeight="1">
      <c r="A291" s="90" t="s">
        <v>465</v>
      </c>
      <c r="B291" s="115">
        <v>200</v>
      </c>
      <c r="C291" s="115" t="s">
        <v>466</v>
      </c>
      <c r="D291" s="121">
        <f t="shared" ref="D291:E294" si="156">D292</f>
        <v>1000</v>
      </c>
      <c r="E291" s="121">
        <f t="shared" si="156"/>
        <v>0</v>
      </c>
      <c r="F291" s="122">
        <f t="shared" si="155"/>
        <v>1000</v>
      </c>
    </row>
    <row r="292" spans="1:6" ht="33" customHeight="1">
      <c r="A292" s="112" t="s">
        <v>467</v>
      </c>
      <c r="B292" s="115">
        <v>200</v>
      </c>
      <c r="C292" s="115" t="s">
        <v>468</v>
      </c>
      <c r="D292" s="119">
        <f t="shared" si="156"/>
        <v>1000</v>
      </c>
      <c r="E292" s="119">
        <f t="shared" si="156"/>
        <v>0</v>
      </c>
      <c r="F292" s="120">
        <f t="shared" si="155"/>
        <v>1000</v>
      </c>
    </row>
    <row r="293" spans="1:6" ht="48.75" customHeight="1">
      <c r="A293" s="90" t="s">
        <v>286</v>
      </c>
      <c r="B293" s="115">
        <v>200</v>
      </c>
      <c r="C293" s="115" t="s">
        <v>535</v>
      </c>
      <c r="D293" s="119">
        <f t="shared" si="156"/>
        <v>1000</v>
      </c>
      <c r="E293" s="119">
        <f t="shared" si="156"/>
        <v>0</v>
      </c>
      <c r="F293" s="120">
        <f t="shared" si="155"/>
        <v>1000</v>
      </c>
    </row>
    <row r="294" spans="1:6" ht="47.25" customHeight="1">
      <c r="A294" s="90" t="s">
        <v>471</v>
      </c>
      <c r="B294" s="115">
        <v>200</v>
      </c>
      <c r="C294" s="115" t="s">
        <v>536</v>
      </c>
      <c r="D294" s="119">
        <f t="shared" si="156"/>
        <v>1000</v>
      </c>
      <c r="E294" s="119">
        <f t="shared" si="156"/>
        <v>0</v>
      </c>
      <c r="F294" s="120">
        <f t="shared" si="155"/>
        <v>1000</v>
      </c>
    </row>
    <row r="295" spans="1:6" ht="107.25" customHeight="1">
      <c r="A295" s="90" t="s">
        <v>486</v>
      </c>
      <c r="B295" s="115">
        <v>200</v>
      </c>
      <c r="C295" s="115" t="s">
        <v>537</v>
      </c>
      <c r="D295" s="119">
        <f>D297</f>
        <v>1000</v>
      </c>
      <c r="E295" s="119">
        <f>E297</f>
        <v>0</v>
      </c>
      <c r="F295" s="120">
        <f t="shared" si="155"/>
        <v>1000</v>
      </c>
    </row>
    <row r="296" spans="1:6" ht="31.5" customHeight="1">
      <c r="A296" s="90" t="s">
        <v>539</v>
      </c>
      <c r="B296" s="115">
        <v>200</v>
      </c>
      <c r="C296" s="115" t="s">
        <v>540</v>
      </c>
      <c r="D296" s="119">
        <f>D297</f>
        <v>1000</v>
      </c>
      <c r="E296" s="119">
        <f>E297</f>
        <v>0</v>
      </c>
      <c r="F296" s="120">
        <f t="shared" si="155"/>
        <v>1000</v>
      </c>
    </row>
    <row r="297" spans="1:6" ht="27.75" customHeight="1">
      <c r="A297" s="90" t="s">
        <v>473</v>
      </c>
      <c r="B297" s="115">
        <v>200</v>
      </c>
      <c r="C297" s="135" t="s">
        <v>538</v>
      </c>
      <c r="D297" s="119">
        <v>1000</v>
      </c>
      <c r="E297" s="119">
        <v>0</v>
      </c>
      <c r="F297" s="120">
        <f t="shared" si="155"/>
        <v>1000</v>
      </c>
    </row>
    <row r="298" spans="1:6" ht="46.5" customHeight="1">
      <c r="A298" s="113" t="s">
        <v>13</v>
      </c>
      <c r="B298" s="136">
        <v>450</v>
      </c>
      <c r="C298" s="137" t="s">
        <v>12</v>
      </c>
      <c r="D298" s="138">
        <v>-255000</v>
      </c>
      <c r="E298" s="139">
        <v>226883.76</v>
      </c>
      <c r="F298" s="137" t="s">
        <v>21</v>
      </c>
    </row>
  </sheetData>
  <mergeCells count="39"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  <mergeCell ref="F144:F145"/>
    <mergeCell ref="F122:F123"/>
    <mergeCell ref="F124:F125"/>
    <mergeCell ref="F130:F131"/>
    <mergeCell ref="F160:F161"/>
    <mergeCell ref="F114:F115"/>
    <mergeCell ref="F116:F117"/>
    <mergeCell ref="F118:F119"/>
    <mergeCell ref="F120:F121"/>
    <mergeCell ref="F108:F109"/>
    <mergeCell ref="F110:F111"/>
    <mergeCell ref="F77:F78"/>
    <mergeCell ref="F52:F53"/>
    <mergeCell ref="F42:F43"/>
    <mergeCell ref="F44:F45"/>
    <mergeCell ref="F46:F47"/>
    <mergeCell ref="F48:F49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4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Normal="100" zoomScaleSheetLayoutView="100" workbookViewId="0">
      <selection activeCell="E23" sqref="E23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8" t="s">
        <v>86</v>
      </c>
      <c r="B1" s="178"/>
      <c r="C1" s="178"/>
      <c r="D1" s="178"/>
      <c r="E1" s="178"/>
      <c r="F1" s="178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639</v>
      </c>
      <c r="B9" s="40" t="s">
        <v>10</v>
      </c>
      <c r="C9" s="74" t="s">
        <v>21</v>
      </c>
      <c r="D9" s="75">
        <f>D12+D18</f>
        <v>255000</v>
      </c>
      <c r="E9" s="75">
        <f>E17</f>
        <v>-226883.76</v>
      </c>
      <c r="F9" s="76">
        <f>D9-E9</f>
        <v>481883.76</v>
      </c>
    </row>
    <row r="10" spans="1:6" ht="63" customHeight="1">
      <c r="A10" s="154" t="s">
        <v>640</v>
      </c>
      <c r="B10" s="41" t="s">
        <v>11</v>
      </c>
      <c r="C10" s="77" t="s">
        <v>21</v>
      </c>
      <c r="D10" s="78">
        <f>D11</f>
        <v>-992000</v>
      </c>
      <c r="E10" s="78" t="str">
        <f>E11</f>
        <v>-</v>
      </c>
      <c r="F10" s="77" t="s">
        <v>52</v>
      </c>
    </row>
    <row r="11" spans="1:6" ht="49.5" customHeight="1">
      <c r="A11" s="153" t="s">
        <v>469</v>
      </c>
      <c r="B11" s="42" t="s">
        <v>11</v>
      </c>
      <c r="C11" s="79" t="s">
        <v>586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479</v>
      </c>
      <c r="B12" s="42" t="s">
        <v>11</v>
      </c>
      <c r="C12" s="79" t="s">
        <v>587</v>
      </c>
      <c r="D12" s="80">
        <f>D13+D15</f>
        <v>-992000</v>
      </c>
      <c r="E12" s="80" t="s">
        <v>52</v>
      </c>
      <c r="F12" s="77"/>
    </row>
    <row r="13" spans="1:6" ht="61.5" hidden="1" customHeight="1">
      <c r="A13" s="155" t="s">
        <v>464</v>
      </c>
      <c r="B13" s="42" t="s">
        <v>11</v>
      </c>
      <c r="C13" s="79" t="s">
        <v>588</v>
      </c>
      <c r="D13" s="81">
        <f>D14</f>
        <v>0</v>
      </c>
      <c r="E13" s="81">
        <f>E14</f>
        <v>0</v>
      </c>
      <c r="F13" s="56"/>
    </row>
    <row r="14" spans="1:6" ht="74.25" hidden="1" customHeight="1">
      <c r="A14" s="155" t="s">
        <v>638</v>
      </c>
      <c r="B14" s="42" t="s">
        <v>11</v>
      </c>
      <c r="C14" s="79" t="s">
        <v>606</v>
      </c>
      <c r="D14" s="81">
        <v>0</v>
      </c>
      <c r="E14" s="81">
        <v>0</v>
      </c>
      <c r="F14" s="56"/>
    </row>
    <row r="15" spans="1:6" ht="78" customHeight="1">
      <c r="A15" s="155" t="s">
        <v>636</v>
      </c>
      <c r="B15" s="42" t="s">
        <v>11</v>
      </c>
      <c r="C15" s="79" t="s">
        <v>599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637</v>
      </c>
      <c r="B16" s="42" t="s">
        <v>11</v>
      </c>
      <c r="C16" s="79" t="s">
        <v>598</v>
      </c>
      <c r="D16" s="81">
        <v>-992000</v>
      </c>
      <c r="E16" s="81">
        <v>0</v>
      </c>
      <c r="F16" s="56"/>
    </row>
    <row r="17" spans="1:6" ht="27" customHeight="1">
      <c r="A17" s="153" t="s">
        <v>478</v>
      </c>
      <c r="B17" s="42" t="s">
        <v>470</v>
      </c>
      <c r="C17" s="82" t="s">
        <v>585</v>
      </c>
      <c r="D17" s="81">
        <f>D18</f>
        <v>1247000</v>
      </c>
      <c r="E17" s="81">
        <f>E18</f>
        <v>-226883.76</v>
      </c>
      <c r="F17" s="56"/>
    </row>
    <row r="18" spans="1:6" ht="46.5" customHeight="1">
      <c r="A18" s="153" t="s">
        <v>641</v>
      </c>
      <c r="B18" s="42">
        <v>700</v>
      </c>
      <c r="C18" s="82" t="s">
        <v>597</v>
      </c>
      <c r="D18" s="80">
        <f>D19+D23</f>
        <v>1247000</v>
      </c>
      <c r="E18" s="80">
        <f>E19+E23</f>
        <v>-226883.76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596</v>
      </c>
      <c r="D19" s="83">
        <f t="shared" ref="D19:E21" si="0">D20</f>
        <v>-25246800</v>
      </c>
      <c r="E19" s="80">
        <f>E20</f>
        <v>-1682912.98</v>
      </c>
      <c r="F19" s="77" t="s">
        <v>12</v>
      </c>
    </row>
    <row r="20" spans="1:6" ht="33" customHeight="1">
      <c r="A20" s="153" t="s">
        <v>49</v>
      </c>
      <c r="B20" s="42">
        <v>710</v>
      </c>
      <c r="C20" s="82" t="s">
        <v>595</v>
      </c>
      <c r="D20" s="83">
        <f t="shared" si="0"/>
        <v>-25246800</v>
      </c>
      <c r="E20" s="80">
        <f t="shared" si="0"/>
        <v>-1682912.98</v>
      </c>
      <c r="F20" s="77" t="s">
        <v>12</v>
      </c>
    </row>
    <row r="21" spans="1:6" ht="30.75" customHeight="1">
      <c r="A21" s="153" t="s">
        <v>185</v>
      </c>
      <c r="B21" s="42">
        <v>710</v>
      </c>
      <c r="C21" s="82" t="s">
        <v>594</v>
      </c>
      <c r="D21" s="83">
        <f t="shared" si="0"/>
        <v>-25246800</v>
      </c>
      <c r="E21" s="80">
        <f t="shared" si="0"/>
        <v>-1682912.98</v>
      </c>
      <c r="F21" s="77" t="s">
        <v>12</v>
      </c>
    </row>
    <row r="22" spans="1:6" ht="43.5" customHeight="1">
      <c r="A22" s="153" t="s">
        <v>457</v>
      </c>
      <c r="B22" s="42">
        <v>710</v>
      </c>
      <c r="C22" s="82" t="s">
        <v>593</v>
      </c>
      <c r="D22" s="83">
        <v>-25246800</v>
      </c>
      <c r="E22" s="84">
        <v>-1682912.98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592</v>
      </c>
      <c r="D23" s="83">
        <f t="shared" ref="D23:E25" si="1">D24</f>
        <v>26493800</v>
      </c>
      <c r="E23" s="80">
        <f t="shared" si="1"/>
        <v>1456029.22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591</v>
      </c>
      <c r="D24" s="83">
        <f t="shared" si="1"/>
        <v>26493800</v>
      </c>
      <c r="E24" s="80">
        <f t="shared" si="1"/>
        <v>1456029.22</v>
      </c>
      <c r="F24" s="77" t="s">
        <v>12</v>
      </c>
    </row>
    <row r="25" spans="1:6" ht="44.25" customHeight="1">
      <c r="A25" s="153" t="s">
        <v>186</v>
      </c>
      <c r="B25" s="42">
        <v>720</v>
      </c>
      <c r="C25" s="82" t="s">
        <v>590</v>
      </c>
      <c r="D25" s="83">
        <f t="shared" si="1"/>
        <v>26493800</v>
      </c>
      <c r="E25" s="80">
        <f t="shared" si="1"/>
        <v>1456029.22</v>
      </c>
      <c r="F25" s="77" t="s">
        <v>12</v>
      </c>
    </row>
    <row r="26" spans="1:6" ht="59.25" customHeight="1" thickBot="1">
      <c r="A26" s="153" t="s">
        <v>458</v>
      </c>
      <c r="B26" s="43">
        <v>720</v>
      </c>
      <c r="C26" s="85" t="s">
        <v>589</v>
      </c>
      <c r="D26" s="86">
        <v>26493800</v>
      </c>
      <c r="E26" s="87">
        <v>1456029.22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260</v>
      </c>
      <c r="B29" s="157"/>
      <c r="C29" s="148"/>
      <c r="D29" s="22"/>
      <c r="E29" s="22"/>
      <c r="F29" s="22"/>
    </row>
    <row r="30" spans="1:6" ht="9" customHeight="1">
      <c r="A30" s="149" t="s">
        <v>189</v>
      </c>
      <c r="B30" s="157"/>
      <c r="C30" s="148"/>
      <c r="D30" s="22"/>
      <c r="E30" s="22"/>
      <c r="F30" s="22"/>
    </row>
    <row r="31" spans="1:6" ht="11.25" customHeight="1">
      <c r="A31" s="156" t="s">
        <v>261</v>
      </c>
      <c r="B31" s="157"/>
      <c r="C31" s="148"/>
      <c r="D31" s="22"/>
      <c r="E31" s="22"/>
      <c r="F31" s="22"/>
    </row>
    <row r="32" spans="1:6" ht="10.5" customHeight="1">
      <c r="A32" s="149" t="s">
        <v>195</v>
      </c>
      <c r="B32" s="157"/>
      <c r="C32" s="148"/>
      <c r="D32" s="22"/>
      <c r="E32" s="22"/>
      <c r="F32" s="22"/>
    </row>
    <row r="33" spans="1:6" ht="11.25" customHeight="1">
      <c r="A33" s="149" t="s">
        <v>462</v>
      </c>
      <c r="B33" s="157"/>
      <c r="C33" s="148"/>
      <c r="D33" s="22"/>
      <c r="E33" s="22"/>
      <c r="F33" s="22"/>
    </row>
    <row r="34" spans="1:6" ht="8.25" customHeight="1">
      <c r="A34" s="149" t="s">
        <v>189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196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2018-03-06T08:36:52Z</cp:lastPrinted>
  <dcterms:created xsi:type="dcterms:W3CDTF">1999-06-18T11:49:53Z</dcterms:created>
  <dcterms:modified xsi:type="dcterms:W3CDTF">2018-04-06T09:29:29Z</dcterms:modified>
</cp:coreProperties>
</file>