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 activeTab="2"/>
  </bookViews>
  <sheets>
    <sheet name="Доходы" sheetId="1" r:id="rId1"/>
    <sheet name="Расходы " sheetId="5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Источники!$A$23</definedName>
    <definedName name="APPT" localSheetId="1">'Расходы '!$A$21</definedName>
    <definedName name="FILE_NAME" localSheetId="0">Доходы!$H$3</definedName>
    <definedName name="FIO" localSheetId="0">Доходы!$D$24</definedName>
    <definedName name="FIO" localSheetId="1">'Расходы '!$D$21</definedName>
    <definedName name="FORM_CODE" localSheetId="0">Доходы!$H$5</definedName>
    <definedName name="LAST_CELL" localSheetId="0">Доходы!$F$77</definedName>
    <definedName name="LAST_CELL" localSheetId="2">Источники!$F$22</definedName>
    <definedName name="LAST_CELL" localSheetId="1">'Расходы '!$F$225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'Расходы '!$A$13</definedName>
    <definedName name="REG_DATE" localSheetId="0">Доходы!$H$4</definedName>
    <definedName name="REND_1" localSheetId="0">Доходы!$A$77</definedName>
    <definedName name="REND_1" localSheetId="2">Источники!$A$22</definedName>
    <definedName name="REND_1" localSheetId="1">'Расходы '!$A$226</definedName>
    <definedName name="S_520" localSheetId="2">Источники!$A$14</definedName>
    <definedName name="S_620" localSheetId="2">Источники!$A$15</definedName>
    <definedName name="S_700" localSheetId="2">Источники!$A$17</definedName>
    <definedName name="S_700A" localSheetId="2">Источники!$A$18</definedName>
    <definedName name="SIGN" localSheetId="0">Доходы!$A$23:$D$25</definedName>
    <definedName name="SIGN" localSheetId="2">Источники!$A$23:$D$24</definedName>
    <definedName name="SIGN" localSheetId="1">'Расходы '!$A$20:$D$22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24" i="5" l="1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E45" i="1" l="1"/>
  <c r="E19" i="3"/>
  <c r="E21" i="3"/>
  <c r="D19" i="3"/>
  <c r="D21" i="3"/>
  <c r="E18" i="3" l="1"/>
  <c r="D18" i="3"/>
  <c r="E17" i="3"/>
  <c r="E12" i="3" s="1"/>
  <c r="F59" i="1"/>
  <c r="F58" i="1"/>
  <c r="E42" i="1"/>
  <c r="E37" i="1" s="1"/>
  <c r="F46" i="1"/>
  <c r="F45" i="1"/>
  <c r="F28" i="1"/>
  <c r="F25" i="1"/>
  <c r="F26" i="1"/>
  <c r="F27" i="1"/>
  <c r="F29" i="1"/>
  <c r="F30" i="1"/>
  <c r="F31" i="1"/>
  <c r="F32" i="1"/>
  <c r="E23" i="1"/>
  <c r="F23" i="1" s="1"/>
  <c r="F24" i="1"/>
  <c r="D17" i="3" l="1"/>
  <c r="F17" i="3" s="1"/>
  <c r="F18" i="3"/>
  <c r="D12" i="3"/>
  <c r="E22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E21" i="1" l="1"/>
  <c r="E19" i="1" s="1"/>
  <c r="F19" i="1" s="1"/>
  <c r="F22" i="1"/>
  <c r="F21" i="1" s="1"/>
</calcChain>
</file>

<file path=xl/sharedStrings.xml><?xml version="1.0" encoding="utf-8"?>
<sst xmlns="http://schemas.openxmlformats.org/spreadsheetml/2006/main" count="970" uniqueCount="523">
  <si>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</si>
  <si>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</si>
  <si>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</si>
  <si>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</si>
  <si>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</si>
  <si>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</si>
  <si>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</si>
  <si>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</si>
  <si>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</si>
  <si>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</si>
  <si>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</si>
  <si>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</si>
  <si>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</si>
  <si>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</si>
  <si>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Красносулинского района</t>
  </si>
  <si>
    <t>Периодичность: годовая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</si>
  <si>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</si>
  <si>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</si>
  <si>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</si>
  <si>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</si>
  <si>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</si>
  <si>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</si>
  <si>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</si>
  <si>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</si>
  <si>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</si>
  <si>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</si>
  <si>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</si>
  <si>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</si>
  <si>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</si>
  <si>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</si>
  <si>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</si>
  <si>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</si>
  <si>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</si>
  <si>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</si>
  <si>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</si>
  <si>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</si>
  <si>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</si>
  <si>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</si>
  <si>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</si>
  <si>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</si>
  <si>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</si>
  <si>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</si>
  <si>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</si>
  <si>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</si>
  <si>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</si>
  <si>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</si>
  <si>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</si>
  <si>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</si>
  <si>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</si>
  <si>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</si>
  <si>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</si>
  <si>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</si>
  <si>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</si>
  <si>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</si>
  <si>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</si>
  <si>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</si>
  <si>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</si>
  <si>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</si>
  <si>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</si>
  <si>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</si>
  <si>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</si>
  <si>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</si>
  <si>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</si>
  <si>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</si>
  <si>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</si>
  <si>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</si>
  <si>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</si>
  <si>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</si>
  <si>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</si>
  <si>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</si>
  <si>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</si>
  <si>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</si>
  <si>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</si>
  <si>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</si>
  <si>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</si>
  <si>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</si>
  <si>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</si>
  <si>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</si>
  <si>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</si>
  <si>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</si>
  <si>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</si>
  <si>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</si>
  <si>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</si>
  <si>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</si>
  <si>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</si>
  <si>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</si>
  <si>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</si>
  <si>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</si>
  <si>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</si>
  <si>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</si>
  <si>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</si>
  <si>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</si>
  <si>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</si>
  <si>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</si>
  <si>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</si>
  <si>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</si>
  <si>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</si>
  <si>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</si>
  <si>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</si>
  <si>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</si>
  <si>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</si>
  <si>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</si>
  <si>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</si>
  <si>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</si>
  <si>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</si>
  <si>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</si>
  <si>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</si>
  <si>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</si>
  <si>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</si>
  <si>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</si>
  <si>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</si>
  <si>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</si>
  <si>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</si>
  <si>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</si>
  <si>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</si>
  <si>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</si>
  <si>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</si>
  <si>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</si>
  <si>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</si>
  <si>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</si>
  <si>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</si>
  <si>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</si>
  <si>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</si>
  <si>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</si>
  <si>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</si>
  <si>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</si>
  <si>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</si>
  <si>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</si>
  <si>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</si>
  <si>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</si>
  <si>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</si>
  <si>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</si>
  <si>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</si>
  <si>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</si>
  <si>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</si>
  <si>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</si>
  <si>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</si>
  <si>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</si>
  <si>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</si>
  <si>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</si>
  <si>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</si>
  <si>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</si>
  <si>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</si>
  <si>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</si>
  <si>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</si>
  <si>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</si>
  <si>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</si>
  <si>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</si>
  <si>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</si>
  <si>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</si>
  <si>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</si>
  <si>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</si>
  <si>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</si>
  <si>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</si>
  <si>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</si>
  <si>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</si>
  <si>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</si>
  <si>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</si>
  <si>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</si>
  <si>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</si>
  <si>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</si>
  <si>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</si>
  <si>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</si>
  <si>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</si>
  <si>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</si>
  <si>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</si>
  <si>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</si>
  <si>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</si>
  <si>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</si>
  <si>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</si>
  <si>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</si>
  <si>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</si>
  <si>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</si>
  <si>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</si>
  <si>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951 0104 0120000190 100 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</si>
  <si>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</si>
  <si>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</si>
  <si>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</si>
  <si>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Прочая закупка товаров, работ и услуг</t>
  </si>
  <si>
    <t xml:space="preserve">951 0104 0120000190 244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</si>
  <si>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</si>
  <si>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</si>
  <si>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</si>
  <si>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</si>
  <si>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</si>
  <si>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</si>
  <si>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</si>
  <si>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</si>
  <si>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</si>
  <si>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</si>
  <si>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</si>
  <si>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</si>
  <si>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</si>
  <si>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</si>
  <si>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</si>
  <si>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</si>
  <si>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</si>
  <si>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</si>
  <si>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</si>
  <si>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</si>
  <si>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</si>
  <si>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</si>
  <si>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</si>
  <si>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</si>
  <si>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</si>
  <si>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</si>
  <si>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</si>
  <si>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</si>
  <si>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</si>
  <si>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</si>
  <si>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</si>
  <si>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</si>
  <si>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</si>
  <si>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</si>
  <si>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</si>
  <si>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</si>
  <si>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</si>
  <si>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951 0113 0220020020 244 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</si>
  <si>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«Обеспечение реализации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</si>
  <si>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</si>
  <si>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</si>
  <si>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</si>
  <si>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</si>
  <si>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</si>
  <si>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</si>
  <si>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</si>
  <si>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</si>
  <si>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</si>
  <si>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</si>
  <si>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</si>
  <si>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</t>
  </si>
  <si>
    <t xml:space="preserve">951 0113 9990020220 000 </t>
  </si>
  <si>
    <t xml:space="preserve">951 0113 9990020220 800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</si>
  <si>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</si>
  <si>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</si>
  <si>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</si>
  <si>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</si>
  <si>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</si>
  <si>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951 0113 9990020280 244 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</si>
  <si>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</si>
  <si>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</si>
  <si>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</si>
  <si>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</si>
  <si>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</si>
  <si>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</si>
  <si>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</si>
  <si>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</si>
  <si>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</si>
  <si>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</si>
  <si>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</si>
  <si>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</si>
  <si>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</si>
  <si>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</si>
  <si>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</si>
  <si>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</si>
  <si>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</si>
  <si>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</si>
  <si>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</si>
  <si>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</si>
  <si>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</si>
  <si>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</si>
  <si>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</si>
  <si>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</si>
  <si>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</si>
  <si>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</si>
  <si>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</si>
  <si>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</si>
  <si>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951 0309 0310020030 244 </t>
  </si>
  <si>
    <t>Подпрограмма «Обеспечение безопасности на воде»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</si>
  <si>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</si>
  <si>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</si>
  <si>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</si>
  <si>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</si>
  <si>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951 0309 0330020050 244 </t>
  </si>
  <si>
    <t>Подпрограмма "Профилактика терроризма и экстремизма"</t>
  </si>
  <si>
    <t xml:space="preserve">951 0309 0340000000 000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</si>
  <si>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</si>
  <si>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951 0309 0340020070 000 </t>
  </si>
  <si>
    <t xml:space="preserve">951 0309 0340020070 200 </t>
  </si>
  <si>
    <t xml:space="preserve">951 0309 0340020070 244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</si>
  <si>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</si>
  <si>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</si>
  <si>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</si>
  <si>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</si>
  <si>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</si>
  <si>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</si>
  <si>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</si>
  <si>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</si>
  <si>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</si>
  <si>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</si>
  <si>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</si>
  <si>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</si>
  <si>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</si>
  <si>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</si>
  <si>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</si>
  <si>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</si>
  <si>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</si>
  <si>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</si>
  <si>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</si>
  <si>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</si>
  <si>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</si>
  <si>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</si>
  <si>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</si>
  <si>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</si>
  <si>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</si>
  <si>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</si>
  <si>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</si>
  <si>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</si>
  <si>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Пролетарского сельского поселения»</t>
  </si>
  <si>
    <t xml:space="preserve">951 0501 0510000000 000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</si>
  <si>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</si>
  <si>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</si>
  <si>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</si>
  <si>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</si>
  <si>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</si>
  <si>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</si>
  <si>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</si>
  <si>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</si>
  <si>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</si>
  <si>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</si>
  <si>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</si>
  <si>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</si>
  <si>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</si>
  <si>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</si>
  <si>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</si>
  <si>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951 0502 0510020300 244 </t>
  </si>
  <si>
    <t>Расходы на разработку проектно-сметной документации на строительство и реконструкцию объектов газификации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</si>
  <si>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05100S3560 000 </t>
  </si>
  <si>
    <t xml:space="preserve">951 0502 05100S3560 200 </t>
  </si>
  <si>
    <t xml:space="preserve">951 0502 05100S3560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</si>
  <si>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</si>
  <si>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</si>
  <si>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</si>
  <si>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</si>
  <si>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</si>
  <si>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</si>
  <si>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</si>
  <si>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</si>
  <si>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</si>
  <si>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</si>
  <si>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</si>
  <si>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</si>
  <si>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</si>
  <si>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</si>
  <si>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</si>
  <si>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</si>
  <si>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</si>
  <si>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</si>
  <si>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</si>
  <si>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</si>
  <si>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</si>
  <si>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</si>
  <si>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</si>
  <si>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</si>
  <si>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</si>
  <si>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</si>
  <si>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</si>
  <si>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</si>
  <si>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</si>
  <si>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</si>
  <si>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</si>
  <si>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</si>
  <si>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</si>
  <si>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</si>
  <si>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</si>
  <si>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</si>
  <si>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</si>
  <si>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</si>
  <si>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</si>
  <si>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</si>
  <si>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</si>
  <si>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"Развитие культурно-досуговой деятельности"</t>
  </si>
  <si>
    <t xml:space="preserve">951 0801 0620000000 000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</si>
  <si>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</si>
  <si>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</si>
  <si>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</si>
  <si>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</si>
  <si>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</si>
  <si>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</si>
  <si>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</si>
  <si>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951 0801 0620071180 000 </t>
  </si>
  <si>
    <t xml:space="preserve">951 0801 0620071180 600 </t>
  </si>
  <si>
    <t>Субсидии бюджетным учреждениям на иные цели</t>
  </si>
  <si>
    <t xml:space="preserve">951 0801 0620071180 612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</si>
  <si>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</si>
  <si>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</si>
  <si>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</si>
  <si>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</si>
  <si>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</si>
  <si>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</si>
  <si>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</si>
  <si>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</si>
  <si>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</si>
  <si>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</si>
  <si>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</si>
  <si>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лиц,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</si>
  <si>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</si>
  <si>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</si>
  <si>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</si>
  <si>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</si>
  <si>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</si>
  <si>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</si>
  <si>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</si>
  <si>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</si>
  <si>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</si>
  <si>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</si>
  <si>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</si>
  <si>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</si>
  <si>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</si>
  <si>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</si>
  <si>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</si>
  <si>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</si>
  <si>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</si>
  <si>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</si>
  <si>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</si>
  <si>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</si>
  <si>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</si>
  <si>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</si>
  <si>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</si>
  <si>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</si>
  <si>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</si>
  <si>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</si>
  <si>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</si>
  <si>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</si>
  <si>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</si>
  <si>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</si>
  <si>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</si>
  <si>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</si>
  <si>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</si>
  <si>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</si>
  <si>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</si>
  <si>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</si>
  <si>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</si>
  <si>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</si>
  <si>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</si>
  <si>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</si>
  <si>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</si>
  <si>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</si>
  <si>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</si>
  <si>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</si>
  <si>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</si>
  <si>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</si>
  <si>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</si>
  <si>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</si>
  <si>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</si>
  <si>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</si>
  <si>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</si>
  <si>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</si>
  <si>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</si>
  <si>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</si>
  <si>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</si>
  <si>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</si>
  <si>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</si>
  <si>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</si>
  <si>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</si>
  <si>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</si>
  <si>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</si>
  <si>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</si>
  <si>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</si>
  <si>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</si>
  <si>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</si>
  <si>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</si>
  <si>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</si>
  <si>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</si>
  <si>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</si>
  <si>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</si>
  <si>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</si>
  <si>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</si>
  <si>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</si>
  <si>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</si>
  <si>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</si>
  <si>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</si>
  <si>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058018-11</t>
  </si>
  <si>
    <t>Доходы/PERIOD</t>
  </si>
  <si>
    <t>на 01.01.2019 г.</t>
  </si>
  <si>
    <t>951 01000000000000000</t>
  </si>
  <si>
    <t>951 01050000000000000</t>
  </si>
  <si>
    <t>Расходы на выплаты персоналу государственных (муниципальных) органов</t>
  </si>
  <si>
    <t xml:space="preserve">951 0104 0120000110 120 </t>
  </si>
  <si>
    <t xml:space="preserve">951 0104 0120000190 120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</si>
  <si>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</si>
  <si>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</si>
  <si>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951 0104 9990072390 240 </t>
  </si>
  <si>
    <t>Уплата налогов, сборов и иных платежей</t>
  </si>
  <si>
    <t xml:space="preserve">951 0113 0120099990 850 </t>
  </si>
  <si>
    <t xml:space="preserve">951 0113 0220020020 240 </t>
  </si>
  <si>
    <t xml:space="preserve">951 0113 0220020160 240 </t>
  </si>
  <si>
    <t xml:space="preserve">951 0113 0240020150 240 </t>
  </si>
  <si>
    <t xml:space="preserve">951 0113 9990020220 850 </t>
  </si>
  <si>
    <t xml:space="preserve">951 0113 9990020280 240 </t>
  </si>
  <si>
    <t xml:space="preserve">951 0113 9990099990 850 </t>
  </si>
  <si>
    <t xml:space="preserve">951 0203 9990051180 120 </t>
  </si>
  <si>
    <t xml:space="preserve">951 0203 9990051180 240 </t>
  </si>
  <si>
    <t xml:space="preserve">951 0309 0310020030 240 </t>
  </si>
  <si>
    <t xml:space="preserve">951 0309 0330020050 240 </t>
  </si>
  <si>
    <t xml:space="preserve">951 0309 0340020070 240 </t>
  </si>
  <si>
    <t xml:space="preserve">951 0409 0410020060 240 </t>
  </si>
  <si>
    <t xml:space="preserve">951 0409 04100S3510 240 </t>
  </si>
  <si>
    <t xml:space="preserve">951 0409 0420020310 240 </t>
  </si>
  <si>
    <t xml:space="preserve">951 0501 0510020260 240 </t>
  </si>
  <si>
    <t xml:space="preserve">951 0501 0510020320 240 </t>
  </si>
  <si>
    <t xml:space="preserve">951 0502 0510020300 240 </t>
  </si>
  <si>
    <t xml:space="preserve">951 0502 05100S3560 240 </t>
  </si>
  <si>
    <t xml:space="preserve">951 0503 0520020080 240 </t>
  </si>
  <si>
    <t xml:space="preserve">951 0503 0520020090 240 </t>
  </si>
  <si>
    <t xml:space="preserve">951 0503 0520020100 240 </t>
  </si>
  <si>
    <t xml:space="preserve">951 0503 0810020180 240 </t>
  </si>
  <si>
    <t xml:space="preserve">951 0705 0210020010 240 </t>
  </si>
  <si>
    <t>Субсидии бюджетным учреждениям</t>
  </si>
  <si>
    <t xml:space="preserve">951 0801 0620000590 610 </t>
  </si>
  <si>
    <t xml:space="preserve">951 0801 0620071180 610 </t>
  </si>
  <si>
    <t xml:space="preserve">951 0801 06200S3850 610 </t>
  </si>
  <si>
    <t>Публичные нормативные социальные выплаты гражданам</t>
  </si>
  <si>
    <t xml:space="preserve">951 1001 0230010020 310 </t>
  </si>
  <si>
    <t xml:space="preserve">951 1102 0710020130 240 </t>
  </si>
  <si>
    <t xml:space="preserve">951 1102 0720020120 240 </t>
  </si>
  <si>
    <t>Подпрограмма "Благоустройство общественных территорий Пролетарского сельского поселения"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</si>
  <si>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</si>
  <si>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</si>
  <si>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</si>
  <si>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</si>
  <si>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</si>
  <si>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"05" февраля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</si>
</sst>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4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49" fontId="6" fillId="0" borderId="31" xfId="0" applyNumberFormat="1" applyFont="1" applyBorder="1" applyAlignment="1" applyProtection="1">
      <alignment horizontal="left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0" fontId="7" fillId="0" borderId="0" xfId="1"/>
    <xf numFmtId="0" fontId="1" fillId="0" borderId="0" xfId="1" applyFont="1" applyBorder="1" applyAlignment="1" applyProtection="1">
      <alignment horizontal="center"/>
    </xf>
    <xf numFmtId="49" fontId="2" fillId="0" borderId="0" xfId="1" applyNumberFormat="1" applyFont="1" applyBorder="1" applyAlignme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36" xfId="1" applyFont="1" applyBorder="1" applyAlignment="1" applyProtection="1">
      <alignment vertical="center" wrapText="1"/>
    </xf>
    <xf numFmtId="49" fontId="2" fillId="0" borderId="36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vertical="center"/>
    </xf>
    <xf numFmtId="0" fontId="2" fillId="0" borderId="32" xfId="1" applyFont="1" applyBorder="1" applyAlignment="1" applyProtection="1">
      <alignment vertical="center" wrapText="1"/>
    </xf>
    <xf numFmtId="49" fontId="2" fillId="0" borderId="32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0" fontId="3" fillId="0" borderId="27" xfId="1" applyFont="1" applyBorder="1" applyAlignment="1" applyProtection="1"/>
    <xf numFmtId="0" fontId="3" fillId="0" borderId="28" xfId="1" applyFont="1" applyBorder="1" applyAlignment="1" applyProtection="1">
      <alignment horizontal="center"/>
    </xf>
    <xf numFmtId="0" fontId="3" fillId="0" borderId="29" xfId="1" applyFont="1" applyBorder="1" applyAlignment="1" applyProtection="1">
      <alignment horizontal="right"/>
    </xf>
    <xf numFmtId="0" fontId="3" fillId="0" borderId="29" xfId="1" applyFont="1" applyBorder="1" applyAlignment="1" applyProtection="1"/>
    <xf numFmtId="0" fontId="3" fillId="0" borderId="30" xfId="1" applyFont="1" applyBorder="1" applyAlignment="1" applyProtection="1"/>
    <xf numFmtId="0" fontId="3" fillId="0" borderId="6" xfId="1" applyFont="1" applyBorder="1" applyAlignment="1" applyProtection="1"/>
    <xf numFmtId="0" fontId="3" fillId="0" borderId="39" xfId="1" applyFont="1" applyBorder="1" applyAlignment="1" applyProtection="1"/>
    <xf numFmtId="0" fontId="3" fillId="0" borderId="39" xfId="1" applyFont="1" applyBorder="1" applyAlignment="1" applyProtection="1">
      <alignment horizontal="center"/>
    </xf>
    <xf numFmtId="0" fontId="3" fillId="0" borderId="39" xfId="1" applyFont="1" applyBorder="1" applyAlignment="1" applyProtection="1">
      <alignment horizontal="right"/>
    </xf>
    <xf numFmtId="49" fontId="6" fillId="0" borderId="31" xfId="1" applyNumberFormat="1" applyFont="1" applyBorder="1" applyAlignment="1" applyProtection="1">
      <alignment horizontal="left" wrapText="1"/>
    </xf>
    <xf numFmtId="49" fontId="6" fillId="0" borderId="37" xfId="1" applyNumberFormat="1" applyFont="1" applyBorder="1" applyAlignment="1" applyProtection="1">
      <alignment horizontal="center" wrapText="1"/>
    </xf>
    <xf numFmtId="49" fontId="6" fillId="0" borderId="32" xfId="1" applyNumberFormat="1" applyFont="1" applyBorder="1" applyAlignment="1" applyProtection="1">
      <alignment horizontal="center"/>
    </xf>
    <xf numFmtId="4" fontId="6" fillId="0" borderId="15" xfId="1" applyNumberFormat="1" applyFont="1" applyBorder="1" applyAlignment="1" applyProtection="1">
      <alignment horizontal="right"/>
    </xf>
    <xf numFmtId="4" fontId="6" fillId="0" borderId="32" xfId="1" applyNumberFormat="1" applyFont="1" applyBorder="1" applyAlignment="1" applyProtection="1">
      <alignment horizontal="right"/>
    </xf>
    <xf numFmtId="4" fontId="6" fillId="0" borderId="16" xfId="1" applyNumberFormat="1" applyFont="1" applyBorder="1" applyAlignment="1" applyProtection="1">
      <alignment horizontal="right"/>
    </xf>
    <xf numFmtId="0" fontId="3" fillId="0" borderId="26" xfId="1" applyFont="1" applyBorder="1" applyAlignment="1" applyProtection="1"/>
    <xf numFmtId="49" fontId="3" fillId="0" borderId="21" xfId="1" applyNumberFormat="1" applyFont="1" applyBorder="1" applyAlignment="1" applyProtection="1">
      <alignment horizontal="left" wrapText="1"/>
    </xf>
    <xf numFmtId="49" fontId="3" fillId="0" borderId="25" xfId="1" applyNumberFormat="1" applyFont="1" applyBorder="1" applyAlignment="1" applyProtection="1">
      <alignment horizontal="center" wrapText="1"/>
    </xf>
    <xf numFmtId="49" fontId="3" fillId="0" borderId="23" xfId="1" applyNumberFormat="1" applyFont="1" applyBorder="1" applyAlignment="1" applyProtection="1">
      <alignment horizontal="center"/>
    </xf>
    <xf numFmtId="4" fontId="3" fillId="0" borderId="24" xfId="1" applyNumberFormat="1" applyFont="1" applyBorder="1" applyAlignment="1" applyProtection="1">
      <alignment horizontal="right"/>
    </xf>
    <xf numFmtId="4" fontId="3" fillId="0" borderId="23" xfId="1" applyNumberFormat="1" applyFont="1" applyBorder="1" applyAlignment="1" applyProtection="1">
      <alignment horizontal="right"/>
    </xf>
    <xf numFmtId="4" fontId="3" fillId="0" borderId="38" xfId="1" applyNumberFormat="1" applyFont="1" applyBorder="1" applyAlignment="1" applyProtection="1">
      <alignment horizontal="right"/>
    </xf>
    <xf numFmtId="165" fontId="3" fillId="0" borderId="21" xfId="1" applyNumberFormat="1" applyFont="1" applyBorder="1" applyAlignment="1" applyProtection="1">
      <alignment horizontal="left" wrapText="1"/>
    </xf>
    <xf numFmtId="49" fontId="3" fillId="0" borderId="38" xfId="1" applyNumberFormat="1" applyFont="1" applyBorder="1" applyAlignment="1" applyProtection="1">
      <alignment horizontal="left" wrapText="1"/>
    </xf>
    <xf numFmtId="49" fontId="3" fillId="0" borderId="40" xfId="1" applyNumberFormat="1" applyFont="1" applyBorder="1" applyAlignment="1" applyProtection="1">
      <alignment horizontal="center" wrapText="1"/>
    </xf>
    <xf numFmtId="49" fontId="3" fillId="0" borderId="41" xfId="1" applyNumberFormat="1" applyFont="1" applyBorder="1" applyAlignment="1" applyProtection="1">
      <alignment horizontal="center"/>
    </xf>
    <xf numFmtId="4" fontId="3" fillId="0" borderId="42" xfId="1" applyNumberFormat="1" applyFont="1" applyBorder="1" applyAlignment="1" applyProtection="1">
      <alignment horizontal="right"/>
    </xf>
    <xf numFmtId="4" fontId="3" fillId="0" borderId="43" xfId="1" applyNumberFormat="1" applyFont="1" applyBorder="1" applyAlignment="1" applyProtection="1">
      <alignment horizontal="right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/>
    </xf>
    <xf numFmtId="49" fontId="2" fillId="0" borderId="12" xfId="1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zoomScaleNormal="100" workbookViewId="0">
      <selection activeCell="C28" sqref="C2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7"/>
      <c r="B1" s="137"/>
      <c r="C1" s="137"/>
      <c r="D1" s="137"/>
      <c r="E1" s="2"/>
      <c r="F1" s="2"/>
    </row>
    <row r="2" spans="1:6" ht="16.899999999999999" customHeight="1" x14ac:dyDescent="0.25">
      <c r="A2" s="137" t="s">
        <v>0</v>
      </c>
      <c r="B2" s="137"/>
      <c r="C2" s="137"/>
      <c r="D2" s="13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38" t="s">
        <v>474</v>
      </c>
      <c r="B4" s="138"/>
      <c r="C4" s="138"/>
      <c r="D4" s="138"/>
      <c r="E4" s="3" t="s">
        <v>4</v>
      </c>
      <c r="F4" s="8">
        <v>43466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39" t="s">
        <v>13</v>
      </c>
      <c r="C6" s="140"/>
      <c r="D6" s="140"/>
      <c r="E6" s="3" t="s">
        <v>8</v>
      </c>
      <c r="F6" s="10" t="s">
        <v>18</v>
      </c>
    </row>
    <row r="7" spans="1:6" x14ac:dyDescent="0.2">
      <c r="A7" s="11" t="s">
        <v>9</v>
      </c>
      <c r="B7" s="141" t="s">
        <v>14</v>
      </c>
      <c r="C7" s="141"/>
      <c r="D7" s="141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37" t="s">
        <v>20</v>
      </c>
      <c r="B10" s="137"/>
      <c r="C10" s="137"/>
      <c r="D10" s="137"/>
      <c r="E10" s="1"/>
      <c r="F10" s="17"/>
    </row>
    <row r="11" spans="1:6" ht="4.1500000000000004" customHeight="1" x14ac:dyDescent="0.2">
      <c r="A11" s="131" t="s">
        <v>21</v>
      </c>
      <c r="B11" s="125" t="s">
        <v>22</v>
      </c>
      <c r="C11" s="125" t="s">
        <v>23</v>
      </c>
      <c r="D11" s="128" t="s">
        <v>24</v>
      </c>
      <c r="E11" s="128" t="s">
        <v>25</v>
      </c>
      <c r="F11" s="134" t="s">
        <v>26</v>
      </c>
    </row>
    <row r="12" spans="1:6" ht="3.6" customHeight="1" x14ac:dyDescent="0.2">
      <c r="A12" s="132"/>
      <c r="B12" s="126"/>
      <c r="C12" s="126"/>
      <c r="D12" s="129"/>
      <c r="E12" s="129"/>
      <c r="F12" s="135"/>
    </row>
    <row r="13" spans="1:6" ht="3" customHeight="1" x14ac:dyDescent="0.2">
      <c r="A13" s="132"/>
      <c r="B13" s="126"/>
      <c r="C13" s="126"/>
      <c r="D13" s="129"/>
      <c r="E13" s="129"/>
      <c r="F13" s="135"/>
    </row>
    <row r="14" spans="1:6" ht="3" customHeight="1" x14ac:dyDescent="0.2">
      <c r="A14" s="132"/>
      <c r="B14" s="126"/>
      <c r="C14" s="126"/>
      <c r="D14" s="129"/>
      <c r="E14" s="129"/>
      <c r="F14" s="135"/>
    </row>
    <row r="15" spans="1:6" ht="3" customHeight="1" x14ac:dyDescent="0.2">
      <c r="A15" s="132"/>
      <c r="B15" s="126"/>
      <c r="C15" s="126"/>
      <c r="D15" s="129"/>
      <c r="E15" s="129"/>
      <c r="F15" s="135"/>
    </row>
    <row r="16" spans="1:6" ht="3" customHeight="1" x14ac:dyDescent="0.2">
      <c r="A16" s="132"/>
      <c r="B16" s="126"/>
      <c r="C16" s="126"/>
      <c r="D16" s="129"/>
      <c r="E16" s="129"/>
      <c r="F16" s="135"/>
    </row>
    <row r="17" spans="1:6" ht="23.45" customHeight="1" x14ac:dyDescent="0.2">
      <c r="A17" s="133"/>
      <c r="B17" s="127"/>
      <c r="C17" s="127"/>
      <c r="D17" s="130"/>
      <c r="E17" s="130"/>
      <c r="F17" s="13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35" t="s">
        <v>30</v>
      </c>
      <c r="B19" s="36" t="s">
        <v>31</v>
      </c>
      <c r="C19" s="37" t="s">
        <v>32</v>
      </c>
      <c r="D19" s="38">
        <v>21819000</v>
      </c>
      <c r="E19" s="39">
        <f>SUM(E21+E63)</f>
        <v>21390817.98</v>
      </c>
      <c r="F19" s="38">
        <f>IF(OR(D19="-",IF(E19="-",0,E19)&gt;=IF(D19="-",0,D19)),"-",IF(D19="-",0,D19)-IF(E19="-",0,E19))</f>
        <v>428182.01999999955</v>
      </c>
    </row>
    <row r="20" spans="1:6" x14ac:dyDescent="0.2">
      <c r="A20" s="40" t="s">
        <v>33</v>
      </c>
      <c r="B20" s="41"/>
      <c r="C20" s="42"/>
      <c r="D20" s="43"/>
      <c r="E20" s="43"/>
      <c r="F20" s="44"/>
    </row>
    <row r="21" spans="1:6" x14ac:dyDescent="0.2">
      <c r="A21" s="45" t="s">
        <v>34</v>
      </c>
      <c r="B21" s="46" t="s">
        <v>31</v>
      </c>
      <c r="C21" s="47" t="s">
        <v>35</v>
      </c>
      <c r="D21" s="48">
        <v>7664900</v>
      </c>
      <c r="E21" s="48">
        <f>SUM(E22+E37+E47+E51+E55)</f>
        <v>7239285.7000000002</v>
      </c>
      <c r="F21" s="48">
        <f>SUM(F22+F37+F47+F51+F55)</f>
        <v>425614.2999999997</v>
      </c>
    </row>
    <row r="22" spans="1:6" x14ac:dyDescent="0.2">
      <c r="A22" s="45" t="s">
        <v>36</v>
      </c>
      <c r="B22" s="46" t="s">
        <v>31</v>
      </c>
      <c r="C22" s="47" t="s">
        <v>37</v>
      </c>
      <c r="D22" s="49">
        <v>1386900</v>
      </c>
      <c r="E22" s="49">
        <f>SUM(E23)</f>
        <v>1416959.05</v>
      </c>
      <c r="F22" s="50">
        <f>SUM(D22-E22)</f>
        <v>-30059.050000000047</v>
      </c>
    </row>
    <row r="23" spans="1:6" x14ac:dyDescent="0.2">
      <c r="A23" s="45" t="s">
        <v>38</v>
      </c>
      <c r="B23" s="46" t="s">
        <v>31</v>
      </c>
      <c r="C23" s="47" t="s">
        <v>39</v>
      </c>
      <c r="D23" s="49">
        <v>1386900</v>
      </c>
      <c r="E23" s="49">
        <f>SUM(E32+E28+E24)</f>
        <v>1416959.05</v>
      </c>
      <c r="F23" s="50">
        <f>SUM(D23-E23)</f>
        <v>-30059.050000000047</v>
      </c>
    </row>
    <row r="24" spans="1:6" ht="78" customHeight="1" x14ac:dyDescent="0.2">
      <c r="A24" s="45" t="s">
        <v>40</v>
      </c>
      <c r="B24" s="46" t="s">
        <v>31</v>
      </c>
      <c r="C24" s="47" t="s">
        <v>41</v>
      </c>
      <c r="D24" s="49">
        <v>1386900</v>
      </c>
      <c r="E24" s="49">
        <v>1387632.95</v>
      </c>
      <c r="F24" s="50">
        <f>SUM(D24-E24)</f>
        <v>-732.94999999995343</v>
      </c>
    </row>
    <row r="25" spans="1:6" ht="114.75" hidden="1" x14ac:dyDescent="0.2">
      <c r="A25" s="51" t="s">
        <v>42</v>
      </c>
      <c r="B25" s="46" t="s">
        <v>31</v>
      </c>
      <c r="C25" s="47" t="s">
        <v>43</v>
      </c>
      <c r="D25" s="49" t="s">
        <v>44</v>
      </c>
      <c r="E25" s="49">
        <v>1355979.24</v>
      </c>
      <c r="F25" s="50" t="e">
        <f t="shared" ref="F25:F32" si="0">SUM(D25-E25)</f>
        <v>#VALUE!</v>
      </c>
    </row>
    <row r="26" spans="1:6" ht="89.25" hidden="1" x14ac:dyDescent="0.2">
      <c r="A26" s="51" t="s">
        <v>45</v>
      </c>
      <c r="B26" s="46" t="s">
        <v>31</v>
      </c>
      <c r="C26" s="47" t="s">
        <v>46</v>
      </c>
      <c r="D26" s="49" t="s">
        <v>44</v>
      </c>
      <c r="E26" s="49">
        <v>799.51</v>
      </c>
      <c r="F26" s="50" t="e">
        <f t="shared" si="0"/>
        <v>#VALUE!</v>
      </c>
    </row>
    <row r="27" spans="1:6" ht="114.75" hidden="1" x14ac:dyDescent="0.2">
      <c r="A27" s="51" t="s">
        <v>47</v>
      </c>
      <c r="B27" s="46" t="s">
        <v>31</v>
      </c>
      <c r="C27" s="47" t="s">
        <v>48</v>
      </c>
      <c r="D27" s="49" t="s">
        <v>44</v>
      </c>
      <c r="E27" s="49">
        <v>3991.84</v>
      </c>
      <c r="F27" s="50" t="e">
        <f t="shared" si="0"/>
        <v>#VALUE!</v>
      </c>
    </row>
    <row r="28" spans="1:6" ht="119.25" customHeight="1" x14ac:dyDescent="0.2">
      <c r="A28" s="51" t="s">
        <v>49</v>
      </c>
      <c r="B28" s="46" t="s">
        <v>31</v>
      </c>
      <c r="C28" s="47" t="s">
        <v>50</v>
      </c>
      <c r="D28" s="49">
        <v>0</v>
      </c>
      <c r="E28" s="49">
        <v>1437.72</v>
      </c>
      <c r="F28" s="50">
        <f>SUM(D28-E28)</f>
        <v>-1437.72</v>
      </c>
    </row>
    <row r="29" spans="1:6" ht="0.75" hidden="1" customHeight="1" x14ac:dyDescent="0.2">
      <c r="A29" s="51" t="s">
        <v>51</v>
      </c>
      <c r="B29" s="46" t="s">
        <v>31</v>
      </c>
      <c r="C29" s="47" t="s">
        <v>52</v>
      </c>
      <c r="D29" s="49" t="s">
        <v>44</v>
      </c>
      <c r="E29" s="49">
        <v>1327.02</v>
      </c>
      <c r="F29" s="50" t="e">
        <f t="shared" si="0"/>
        <v>#VALUE!</v>
      </c>
    </row>
    <row r="30" spans="1:6" ht="0.75" hidden="1" customHeight="1" x14ac:dyDescent="0.2">
      <c r="A30" s="51" t="s">
        <v>53</v>
      </c>
      <c r="B30" s="46" t="s">
        <v>31</v>
      </c>
      <c r="C30" s="47" t="s">
        <v>54</v>
      </c>
      <c r="D30" s="49" t="s">
        <v>44</v>
      </c>
      <c r="E30" s="49">
        <v>5.63</v>
      </c>
      <c r="F30" s="50" t="e">
        <f t="shared" si="0"/>
        <v>#VALUE!</v>
      </c>
    </row>
    <row r="31" spans="1:6" ht="153" hidden="1" x14ac:dyDescent="0.2">
      <c r="A31" s="51" t="s">
        <v>55</v>
      </c>
      <c r="B31" s="46" t="s">
        <v>31</v>
      </c>
      <c r="C31" s="47" t="s">
        <v>56</v>
      </c>
      <c r="D31" s="49" t="s">
        <v>44</v>
      </c>
      <c r="E31" s="49">
        <v>105</v>
      </c>
      <c r="F31" s="50" t="e">
        <f t="shared" si="0"/>
        <v>#VALUE!</v>
      </c>
    </row>
    <row r="32" spans="1:6" ht="56.25" customHeight="1" x14ac:dyDescent="0.2">
      <c r="A32" s="45" t="s">
        <v>57</v>
      </c>
      <c r="B32" s="46" t="s">
        <v>31</v>
      </c>
      <c r="C32" s="47" t="s">
        <v>58</v>
      </c>
      <c r="D32" s="49">
        <v>0</v>
      </c>
      <c r="E32" s="49">
        <v>27888.38</v>
      </c>
      <c r="F32" s="50">
        <f t="shared" si="0"/>
        <v>-27888.38</v>
      </c>
    </row>
    <row r="33" spans="1:6" ht="0.75" hidden="1" customHeight="1" x14ac:dyDescent="0.2">
      <c r="A33" s="45" t="s">
        <v>59</v>
      </c>
      <c r="B33" s="46" t="s">
        <v>31</v>
      </c>
      <c r="C33" s="47" t="s">
        <v>60</v>
      </c>
      <c r="D33" s="49" t="s">
        <v>44</v>
      </c>
      <c r="E33" s="49">
        <v>27735.14</v>
      </c>
      <c r="F33" s="50" t="str">
        <f t="shared" ref="F33:F52" si="1">IF(OR(D33="-",IF(E33="-",0,E33)&gt;=IF(D33="-",0,D33)),"-",IF(D33="-",0,D33)-IF(E33="-",0,E33))</f>
        <v>-</v>
      </c>
    </row>
    <row r="34" spans="1:6" ht="0.75" hidden="1" customHeight="1" x14ac:dyDescent="0.2">
      <c r="A34" s="45" t="s">
        <v>61</v>
      </c>
      <c r="B34" s="46" t="s">
        <v>31</v>
      </c>
      <c r="C34" s="47" t="s">
        <v>62</v>
      </c>
      <c r="D34" s="49" t="s">
        <v>44</v>
      </c>
      <c r="E34" s="49">
        <v>14.57</v>
      </c>
      <c r="F34" s="50" t="str">
        <f t="shared" si="1"/>
        <v>-</v>
      </c>
    </row>
    <row r="35" spans="1:6" ht="0.75" hidden="1" customHeight="1" x14ac:dyDescent="0.2">
      <c r="A35" s="45" t="s">
        <v>63</v>
      </c>
      <c r="B35" s="46" t="s">
        <v>31</v>
      </c>
      <c r="C35" s="47" t="s">
        <v>64</v>
      </c>
      <c r="D35" s="49" t="s">
        <v>44</v>
      </c>
      <c r="E35" s="49">
        <v>150</v>
      </c>
      <c r="F35" s="50" t="str">
        <f t="shared" si="1"/>
        <v>-</v>
      </c>
    </row>
    <row r="36" spans="1:6" ht="0.75" hidden="1" customHeight="1" x14ac:dyDescent="0.2">
      <c r="A36" s="45" t="s">
        <v>65</v>
      </c>
      <c r="B36" s="46" t="s">
        <v>31</v>
      </c>
      <c r="C36" s="47" t="s">
        <v>66</v>
      </c>
      <c r="D36" s="49" t="s">
        <v>44</v>
      </c>
      <c r="E36" s="49">
        <v>20.04</v>
      </c>
      <c r="F36" s="50" t="str">
        <f t="shared" si="1"/>
        <v>-</v>
      </c>
    </row>
    <row r="37" spans="1:6" ht="17.25" customHeight="1" x14ac:dyDescent="0.2">
      <c r="A37" s="45" t="s">
        <v>67</v>
      </c>
      <c r="B37" s="46" t="s">
        <v>31</v>
      </c>
      <c r="C37" s="47" t="s">
        <v>68</v>
      </c>
      <c r="D37" s="49">
        <v>6082700</v>
      </c>
      <c r="E37" s="49">
        <f>SUM(E38+E42)</f>
        <v>5667485.4900000002</v>
      </c>
      <c r="F37" s="50">
        <f t="shared" si="1"/>
        <v>415214.50999999978</v>
      </c>
    </row>
    <row r="38" spans="1:6" ht="18" customHeight="1" x14ac:dyDescent="0.2">
      <c r="A38" s="45" t="s">
        <v>69</v>
      </c>
      <c r="B38" s="46" t="s">
        <v>31</v>
      </c>
      <c r="C38" s="47" t="s">
        <v>70</v>
      </c>
      <c r="D38" s="49">
        <v>345900</v>
      </c>
      <c r="E38" s="49">
        <v>286930.28999999998</v>
      </c>
      <c r="F38" s="50">
        <f t="shared" si="1"/>
        <v>58969.710000000021</v>
      </c>
    </row>
    <row r="39" spans="1:6" ht="51" x14ac:dyDescent="0.2">
      <c r="A39" s="45" t="s">
        <v>71</v>
      </c>
      <c r="B39" s="46" t="s">
        <v>31</v>
      </c>
      <c r="C39" s="47" t="s">
        <v>72</v>
      </c>
      <c r="D39" s="49">
        <v>345900</v>
      </c>
      <c r="E39" s="49">
        <v>286810.8</v>
      </c>
      <c r="F39" s="50">
        <f t="shared" si="1"/>
        <v>59089.200000000012</v>
      </c>
    </row>
    <row r="40" spans="1:6" ht="89.25" hidden="1" x14ac:dyDescent="0.2">
      <c r="A40" s="45" t="s">
        <v>73</v>
      </c>
      <c r="B40" s="46" t="s">
        <v>31</v>
      </c>
      <c r="C40" s="47" t="s">
        <v>74</v>
      </c>
      <c r="D40" s="49" t="s">
        <v>44</v>
      </c>
      <c r="E40" s="49">
        <v>284992.88</v>
      </c>
      <c r="F40" s="50" t="str">
        <f t="shared" si="1"/>
        <v>-</v>
      </c>
    </row>
    <row r="41" spans="1:6" ht="63.75" hidden="1" x14ac:dyDescent="0.2">
      <c r="A41" s="45" t="s">
        <v>75</v>
      </c>
      <c r="B41" s="46" t="s">
        <v>31</v>
      </c>
      <c r="C41" s="47" t="s">
        <v>76</v>
      </c>
      <c r="D41" s="49" t="s">
        <v>44</v>
      </c>
      <c r="E41" s="49">
        <v>1636.83</v>
      </c>
      <c r="F41" s="50" t="str">
        <f t="shared" si="1"/>
        <v>-</v>
      </c>
    </row>
    <row r="42" spans="1:6" x14ac:dyDescent="0.2">
      <c r="A42" s="45" t="s">
        <v>77</v>
      </c>
      <c r="B42" s="46" t="s">
        <v>31</v>
      </c>
      <c r="C42" s="47" t="s">
        <v>78</v>
      </c>
      <c r="D42" s="49">
        <v>5736800</v>
      </c>
      <c r="E42" s="49">
        <f>SUM(E43+E45)</f>
        <v>5380555.2000000002</v>
      </c>
      <c r="F42" s="50">
        <f t="shared" si="1"/>
        <v>356244.79999999981</v>
      </c>
    </row>
    <row r="43" spans="1:6" x14ac:dyDescent="0.2">
      <c r="A43" s="45" t="s">
        <v>79</v>
      </c>
      <c r="B43" s="46" t="s">
        <v>31</v>
      </c>
      <c r="C43" s="47" t="s">
        <v>80</v>
      </c>
      <c r="D43" s="49">
        <v>3026900</v>
      </c>
      <c r="E43" s="49">
        <v>2555093.39</v>
      </c>
      <c r="F43" s="50">
        <f t="shared" si="1"/>
        <v>471806.60999999987</v>
      </c>
    </row>
    <row r="44" spans="1:6" ht="38.25" x14ac:dyDescent="0.2">
      <c r="A44" s="45" t="s">
        <v>81</v>
      </c>
      <c r="B44" s="46" t="s">
        <v>31</v>
      </c>
      <c r="C44" s="47" t="s">
        <v>82</v>
      </c>
      <c r="D44" s="49">
        <v>3026900</v>
      </c>
      <c r="E44" s="49">
        <v>2555093.39</v>
      </c>
      <c r="F44" s="50">
        <f t="shared" si="1"/>
        <v>471806.60999999987</v>
      </c>
    </row>
    <row r="45" spans="1:6" x14ac:dyDescent="0.2">
      <c r="A45" s="45" t="s">
        <v>83</v>
      </c>
      <c r="B45" s="46" t="s">
        <v>31</v>
      </c>
      <c r="C45" s="47" t="s">
        <v>84</v>
      </c>
      <c r="D45" s="49">
        <v>2709900</v>
      </c>
      <c r="E45" s="49">
        <f>E46</f>
        <v>2825461.81</v>
      </c>
      <c r="F45" s="50">
        <f>SUM(D45-E45)</f>
        <v>-115561.81000000006</v>
      </c>
    </row>
    <row r="46" spans="1:6" ht="51" x14ac:dyDescent="0.2">
      <c r="A46" s="45" t="s">
        <v>85</v>
      </c>
      <c r="B46" s="46" t="s">
        <v>31</v>
      </c>
      <c r="C46" s="47" t="s">
        <v>86</v>
      </c>
      <c r="D46" s="49">
        <v>2709900</v>
      </c>
      <c r="E46" s="49">
        <v>2825461.81</v>
      </c>
      <c r="F46" s="50">
        <f>SUM(D46-E46)</f>
        <v>-115561.81000000006</v>
      </c>
    </row>
    <row r="47" spans="1:6" ht="38.25" x14ac:dyDescent="0.2">
      <c r="A47" s="45" t="s">
        <v>87</v>
      </c>
      <c r="B47" s="46" t="s">
        <v>31</v>
      </c>
      <c r="C47" s="47" t="s">
        <v>88</v>
      </c>
      <c r="D47" s="49">
        <v>12300</v>
      </c>
      <c r="E47" s="49">
        <v>12213.6</v>
      </c>
      <c r="F47" s="50">
        <f t="shared" si="1"/>
        <v>86.399999999999636</v>
      </c>
    </row>
    <row r="48" spans="1:6" ht="102" x14ac:dyDescent="0.2">
      <c r="A48" s="51" t="s">
        <v>89</v>
      </c>
      <c r="B48" s="46" t="s">
        <v>31</v>
      </c>
      <c r="C48" s="47" t="s">
        <v>90</v>
      </c>
      <c r="D48" s="49">
        <v>12300</v>
      </c>
      <c r="E48" s="49">
        <v>12213.6</v>
      </c>
      <c r="F48" s="50">
        <f t="shared" si="1"/>
        <v>86.399999999999636</v>
      </c>
    </row>
    <row r="49" spans="1:6" ht="51" x14ac:dyDescent="0.2">
      <c r="A49" s="45" t="s">
        <v>91</v>
      </c>
      <c r="B49" s="46" t="s">
        <v>31</v>
      </c>
      <c r="C49" s="47" t="s">
        <v>92</v>
      </c>
      <c r="D49" s="49">
        <v>12300</v>
      </c>
      <c r="E49" s="49">
        <v>12213.6</v>
      </c>
      <c r="F49" s="50">
        <f t="shared" si="1"/>
        <v>86.399999999999636</v>
      </c>
    </row>
    <row r="50" spans="1:6" ht="38.25" x14ac:dyDescent="0.2">
      <c r="A50" s="45" t="s">
        <v>93</v>
      </c>
      <c r="B50" s="46" t="s">
        <v>31</v>
      </c>
      <c r="C50" s="47" t="s">
        <v>94</v>
      </c>
      <c r="D50" s="49">
        <v>12300</v>
      </c>
      <c r="E50" s="49">
        <v>12213.6</v>
      </c>
      <c r="F50" s="50">
        <f t="shared" si="1"/>
        <v>86.399999999999636</v>
      </c>
    </row>
    <row r="51" spans="1:6" ht="25.5" x14ac:dyDescent="0.2">
      <c r="A51" s="45" t="s">
        <v>95</v>
      </c>
      <c r="B51" s="46" t="s">
        <v>31</v>
      </c>
      <c r="C51" s="47" t="s">
        <v>96</v>
      </c>
      <c r="D51" s="49">
        <v>128500</v>
      </c>
      <c r="E51" s="49">
        <v>128491.53</v>
      </c>
      <c r="F51" s="50">
        <f t="shared" si="1"/>
        <v>8.4700000000011642</v>
      </c>
    </row>
    <row r="52" spans="1:6" ht="89.25" x14ac:dyDescent="0.2">
      <c r="A52" s="51" t="s">
        <v>97</v>
      </c>
      <c r="B52" s="46" t="s">
        <v>31</v>
      </c>
      <c r="C52" s="47" t="s">
        <v>98</v>
      </c>
      <c r="D52" s="49">
        <v>128500</v>
      </c>
      <c r="E52" s="49">
        <v>128491.53</v>
      </c>
      <c r="F52" s="50">
        <f t="shared" si="1"/>
        <v>8.4700000000011642</v>
      </c>
    </row>
    <row r="53" spans="1:6" ht="102" x14ac:dyDescent="0.2">
      <c r="A53" s="51" t="s">
        <v>99</v>
      </c>
      <c r="B53" s="46" t="s">
        <v>31</v>
      </c>
      <c r="C53" s="47" t="s">
        <v>100</v>
      </c>
      <c r="D53" s="49">
        <v>128500</v>
      </c>
      <c r="E53" s="49">
        <v>128491.53</v>
      </c>
      <c r="F53" s="50">
        <f t="shared" ref="F53:F77" si="2">IF(OR(D53="-",IF(E53="-",0,E53)&gt;=IF(D53="-",0,D53)),"-",IF(D53="-",0,D53)-IF(E53="-",0,E53))</f>
        <v>8.4700000000011642</v>
      </c>
    </row>
    <row r="54" spans="1:6" ht="105" customHeight="1" x14ac:dyDescent="0.2">
      <c r="A54" s="51" t="s">
        <v>101</v>
      </c>
      <c r="B54" s="46" t="s">
        <v>31</v>
      </c>
      <c r="C54" s="47" t="s">
        <v>102</v>
      </c>
      <c r="D54" s="49">
        <v>128500</v>
      </c>
      <c r="E54" s="49">
        <v>128491.53</v>
      </c>
      <c r="F54" s="50">
        <f t="shared" si="2"/>
        <v>8.4700000000011642</v>
      </c>
    </row>
    <row r="55" spans="1:6" ht="18.75" customHeight="1" x14ac:dyDescent="0.2">
      <c r="A55" s="45" t="s">
        <v>103</v>
      </c>
      <c r="B55" s="46" t="s">
        <v>31</v>
      </c>
      <c r="C55" s="47" t="s">
        <v>104</v>
      </c>
      <c r="D55" s="49">
        <v>54500</v>
      </c>
      <c r="E55" s="49">
        <v>14136.03</v>
      </c>
      <c r="F55" s="50">
        <f t="shared" si="2"/>
        <v>40363.97</v>
      </c>
    </row>
    <row r="56" spans="1:6" ht="42" customHeight="1" x14ac:dyDescent="0.2">
      <c r="A56" s="45" t="s">
        <v>105</v>
      </c>
      <c r="B56" s="46" t="s">
        <v>31</v>
      </c>
      <c r="C56" s="47" t="s">
        <v>106</v>
      </c>
      <c r="D56" s="49">
        <v>50000</v>
      </c>
      <c r="E56" s="49">
        <v>14136.03</v>
      </c>
      <c r="F56" s="50">
        <f t="shared" si="2"/>
        <v>35863.97</v>
      </c>
    </row>
    <row r="57" spans="1:6" ht="51" x14ac:dyDescent="0.2">
      <c r="A57" s="45" t="s">
        <v>107</v>
      </c>
      <c r="B57" s="46" t="s">
        <v>31</v>
      </c>
      <c r="C57" s="47" t="s">
        <v>108</v>
      </c>
      <c r="D57" s="49">
        <v>50000</v>
      </c>
      <c r="E57" s="49">
        <v>14136.03</v>
      </c>
      <c r="F57" s="50">
        <f t="shared" si="2"/>
        <v>35863.97</v>
      </c>
    </row>
    <row r="58" spans="1:6" ht="51" x14ac:dyDescent="0.2">
      <c r="A58" s="45" t="s">
        <v>107</v>
      </c>
      <c r="B58" s="46" t="s">
        <v>31</v>
      </c>
      <c r="C58" s="47" t="s">
        <v>109</v>
      </c>
      <c r="D58" s="49">
        <v>0</v>
      </c>
      <c r="E58" s="49">
        <v>6136.03</v>
      </c>
      <c r="F58" s="50">
        <f>SUM(D58-E58)</f>
        <v>-6136.03</v>
      </c>
    </row>
    <row r="59" spans="1:6" ht="51" x14ac:dyDescent="0.2">
      <c r="A59" s="45" t="s">
        <v>107</v>
      </c>
      <c r="B59" s="46" t="s">
        <v>31</v>
      </c>
      <c r="C59" s="47" t="s">
        <v>110</v>
      </c>
      <c r="D59" s="49">
        <v>0</v>
      </c>
      <c r="E59" s="49">
        <v>8000</v>
      </c>
      <c r="F59" s="50">
        <f>SUM(D59-E59)</f>
        <v>-8000</v>
      </c>
    </row>
    <row r="60" spans="1:6" ht="51" x14ac:dyDescent="0.2">
      <c r="A60" s="45" t="s">
        <v>107</v>
      </c>
      <c r="B60" s="46" t="s">
        <v>31</v>
      </c>
      <c r="C60" s="47" t="s">
        <v>111</v>
      </c>
      <c r="D60" s="49">
        <v>50000</v>
      </c>
      <c r="E60" s="49">
        <v>0</v>
      </c>
      <c r="F60" s="50">
        <f t="shared" si="2"/>
        <v>50000</v>
      </c>
    </row>
    <row r="61" spans="1:6" ht="25.5" x14ac:dyDescent="0.2">
      <c r="A61" s="45" t="s">
        <v>112</v>
      </c>
      <c r="B61" s="46" t="s">
        <v>31</v>
      </c>
      <c r="C61" s="47" t="s">
        <v>113</v>
      </c>
      <c r="D61" s="49">
        <v>4500</v>
      </c>
      <c r="E61" s="49">
        <v>0</v>
      </c>
      <c r="F61" s="50">
        <f t="shared" si="2"/>
        <v>4500</v>
      </c>
    </row>
    <row r="62" spans="1:6" ht="38.25" x14ac:dyDescent="0.2">
      <c r="A62" s="45" t="s">
        <v>114</v>
      </c>
      <c r="B62" s="46" t="s">
        <v>31</v>
      </c>
      <c r="C62" s="47" t="s">
        <v>115</v>
      </c>
      <c r="D62" s="49">
        <v>4500</v>
      </c>
      <c r="E62" s="49">
        <v>0</v>
      </c>
      <c r="F62" s="50">
        <f t="shared" si="2"/>
        <v>4500</v>
      </c>
    </row>
    <row r="63" spans="1:6" x14ac:dyDescent="0.2">
      <c r="A63" s="45" t="s">
        <v>116</v>
      </c>
      <c r="B63" s="46" t="s">
        <v>31</v>
      </c>
      <c r="C63" s="47" t="s">
        <v>117</v>
      </c>
      <c r="D63" s="49">
        <v>14154100</v>
      </c>
      <c r="E63" s="49">
        <v>14151532.279999999</v>
      </c>
      <c r="F63" s="50">
        <f t="shared" si="2"/>
        <v>2567.7200000006706</v>
      </c>
    </row>
    <row r="64" spans="1:6" ht="38.25" x14ac:dyDescent="0.2">
      <c r="A64" s="45" t="s">
        <v>118</v>
      </c>
      <c r="B64" s="46" t="s">
        <v>31</v>
      </c>
      <c r="C64" s="47" t="s">
        <v>119</v>
      </c>
      <c r="D64" s="49">
        <v>14154100</v>
      </c>
      <c r="E64" s="49">
        <v>14151532.279999999</v>
      </c>
      <c r="F64" s="50">
        <f t="shared" si="2"/>
        <v>2567.7200000006706</v>
      </c>
    </row>
    <row r="65" spans="1:6" ht="25.5" x14ac:dyDescent="0.2">
      <c r="A65" s="45" t="s">
        <v>120</v>
      </c>
      <c r="B65" s="46" t="s">
        <v>31</v>
      </c>
      <c r="C65" s="47" t="s">
        <v>121</v>
      </c>
      <c r="D65" s="49">
        <v>69100</v>
      </c>
      <c r="E65" s="49">
        <v>69100</v>
      </c>
      <c r="F65" s="50" t="str">
        <f t="shared" si="2"/>
        <v>-</v>
      </c>
    </row>
    <row r="66" spans="1:6" ht="25.5" x14ac:dyDescent="0.2">
      <c r="A66" s="45" t="s">
        <v>122</v>
      </c>
      <c r="B66" s="46" t="s">
        <v>31</v>
      </c>
      <c r="C66" s="47" t="s">
        <v>123</v>
      </c>
      <c r="D66" s="49">
        <v>69100</v>
      </c>
      <c r="E66" s="49">
        <v>69100</v>
      </c>
      <c r="F66" s="50" t="str">
        <f t="shared" si="2"/>
        <v>-</v>
      </c>
    </row>
    <row r="67" spans="1:6" ht="38.25" x14ac:dyDescent="0.2">
      <c r="A67" s="45" t="s">
        <v>124</v>
      </c>
      <c r="B67" s="46" t="s">
        <v>31</v>
      </c>
      <c r="C67" s="47" t="s">
        <v>125</v>
      </c>
      <c r="D67" s="49">
        <v>69100</v>
      </c>
      <c r="E67" s="49">
        <v>69100</v>
      </c>
      <c r="F67" s="50" t="str">
        <f t="shared" si="2"/>
        <v>-</v>
      </c>
    </row>
    <row r="68" spans="1:6" ht="25.5" x14ac:dyDescent="0.2">
      <c r="A68" s="45" t="s">
        <v>126</v>
      </c>
      <c r="B68" s="46" t="s">
        <v>31</v>
      </c>
      <c r="C68" s="47" t="s">
        <v>127</v>
      </c>
      <c r="D68" s="49">
        <v>192900</v>
      </c>
      <c r="E68" s="49">
        <v>192900</v>
      </c>
      <c r="F68" s="50" t="str">
        <f t="shared" si="2"/>
        <v>-</v>
      </c>
    </row>
    <row r="69" spans="1:6" ht="38.25" x14ac:dyDescent="0.2">
      <c r="A69" s="45" t="s">
        <v>128</v>
      </c>
      <c r="B69" s="46" t="s">
        <v>31</v>
      </c>
      <c r="C69" s="47" t="s">
        <v>129</v>
      </c>
      <c r="D69" s="49">
        <v>200</v>
      </c>
      <c r="E69" s="49">
        <v>200</v>
      </c>
      <c r="F69" s="50" t="str">
        <f t="shared" si="2"/>
        <v>-</v>
      </c>
    </row>
    <row r="70" spans="1:6" ht="38.25" x14ac:dyDescent="0.2">
      <c r="A70" s="45" t="s">
        <v>130</v>
      </c>
      <c r="B70" s="46" t="s">
        <v>31</v>
      </c>
      <c r="C70" s="47" t="s">
        <v>131</v>
      </c>
      <c r="D70" s="49">
        <v>200</v>
      </c>
      <c r="E70" s="49">
        <v>200</v>
      </c>
      <c r="F70" s="50" t="str">
        <f t="shared" si="2"/>
        <v>-</v>
      </c>
    </row>
    <row r="71" spans="1:6" ht="38.25" x14ac:dyDescent="0.2">
      <c r="A71" s="45" t="s">
        <v>132</v>
      </c>
      <c r="B71" s="46" t="s">
        <v>31</v>
      </c>
      <c r="C71" s="47" t="s">
        <v>133</v>
      </c>
      <c r="D71" s="49">
        <v>192700</v>
      </c>
      <c r="E71" s="49">
        <v>192700</v>
      </c>
      <c r="F71" s="50" t="str">
        <f t="shared" si="2"/>
        <v>-</v>
      </c>
    </row>
    <row r="72" spans="1:6" ht="51" x14ac:dyDescent="0.2">
      <c r="A72" s="45" t="s">
        <v>134</v>
      </c>
      <c r="B72" s="46" t="s">
        <v>31</v>
      </c>
      <c r="C72" s="47" t="s">
        <v>135</v>
      </c>
      <c r="D72" s="49">
        <v>192700</v>
      </c>
      <c r="E72" s="49">
        <v>192700</v>
      </c>
      <c r="F72" s="50" t="str">
        <f t="shared" si="2"/>
        <v>-</v>
      </c>
    </row>
    <row r="73" spans="1:6" x14ac:dyDescent="0.2">
      <c r="A73" s="45" t="s">
        <v>136</v>
      </c>
      <c r="B73" s="46" t="s">
        <v>31</v>
      </c>
      <c r="C73" s="47" t="s">
        <v>137</v>
      </c>
      <c r="D73" s="49">
        <v>13892100</v>
      </c>
      <c r="E73" s="49">
        <v>13889532.279999999</v>
      </c>
      <c r="F73" s="50">
        <f t="shared" si="2"/>
        <v>2567.7200000006706</v>
      </c>
    </row>
    <row r="74" spans="1:6" ht="63.75" x14ac:dyDescent="0.2">
      <c r="A74" s="45" t="s">
        <v>138</v>
      </c>
      <c r="B74" s="46" t="s">
        <v>31</v>
      </c>
      <c r="C74" s="47" t="s">
        <v>139</v>
      </c>
      <c r="D74" s="49">
        <v>912200</v>
      </c>
      <c r="E74" s="49">
        <v>909632.28</v>
      </c>
      <c r="F74" s="50">
        <f t="shared" si="2"/>
        <v>2567.7199999999721</v>
      </c>
    </row>
    <row r="75" spans="1:6" ht="76.5" x14ac:dyDescent="0.2">
      <c r="A75" s="45" t="s">
        <v>140</v>
      </c>
      <c r="B75" s="46" t="s">
        <v>31</v>
      </c>
      <c r="C75" s="47" t="s">
        <v>141</v>
      </c>
      <c r="D75" s="49">
        <v>912200</v>
      </c>
      <c r="E75" s="49">
        <v>909632.28</v>
      </c>
      <c r="F75" s="50">
        <f t="shared" si="2"/>
        <v>2567.7199999999721</v>
      </c>
    </row>
    <row r="76" spans="1:6" ht="25.5" x14ac:dyDescent="0.2">
      <c r="A76" s="45" t="s">
        <v>142</v>
      </c>
      <c r="B76" s="46" t="s">
        <v>31</v>
      </c>
      <c r="C76" s="47" t="s">
        <v>143</v>
      </c>
      <c r="D76" s="49">
        <v>12979900</v>
      </c>
      <c r="E76" s="49">
        <v>12979900</v>
      </c>
      <c r="F76" s="50" t="str">
        <f t="shared" si="2"/>
        <v>-</v>
      </c>
    </row>
    <row r="77" spans="1:6" ht="25.5" x14ac:dyDescent="0.2">
      <c r="A77" s="45" t="s">
        <v>144</v>
      </c>
      <c r="B77" s="46" t="s">
        <v>31</v>
      </c>
      <c r="C77" s="47" t="s">
        <v>145</v>
      </c>
      <c r="D77" s="49">
        <v>12979900</v>
      </c>
      <c r="E77" s="49">
        <v>12979900</v>
      </c>
      <c r="F77" s="50" t="str">
        <f t="shared" si="2"/>
        <v>-</v>
      </c>
    </row>
    <row r="78" spans="1:6" ht="12.75" customHeight="1" x14ac:dyDescent="0.2">
      <c r="A78" s="24"/>
      <c r="B78" s="25"/>
      <c r="C78" s="25"/>
      <c r="D78" s="26"/>
      <c r="E78" s="26"/>
      <c r="F78" s="2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:F32">
    <cfRule type="cellIs" priority="2" stopIfTrue="1" operator="equal">
      <formula>0</formula>
    </cfRule>
  </conditionalFormatting>
  <conditionalFormatting sqref="F40">
    <cfRule type="cellIs" priority="6" stopIfTrue="1" operator="equal">
      <formula>0</formula>
    </cfRule>
  </conditionalFormatting>
  <conditionalFormatting sqref="F2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6"/>
  <sheetViews>
    <sheetView showGridLines="0" view="pageBreakPreview" zoomScale="90" zoomScaleNormal="100" zoomScaleSheetLayoutView="90" workbookViewId="0">
      <selection activeCell="D176" sqref="D176"/>
    </sheetView>
  </sheetViews>
  <sheetFormatPr defaultRowHeight="12.75" customHeight="1" x14ac:dyDescent="0.2"/>
  <cols>
    <col min="1" max="1" width="45.7109375" style="72" customWidth="1"/>
    <col min="2" max="2" width="4.28515625" style="72" customWidth="1"/>
    <col min="3" max="3" width="40.7109375" style="72" customWidth="1"/>
    <col min="4" max="4" width="18.85546875" style="72" customWidth="1"/>
    <col min="5" max="6" width="18.7109375" style="72" customWidth="1"/>
    <col min="7" max="256" width="9.140625" style="72"/>
    <col min="257" max="257" width="45.7109375" style="72" customWidth="1"/>
    <col min="258" max="258" width="4.28515625" style="72" customWidth="1"/>
    <col min="259" max="259" width="40.7109375" style="72" customWidth="1"/>
    <col min="260" max="260" width="18.85546875" style="72" customWidth="1"/>
    <col min="261" max="262" width="18.7109375" style="72" customWidth="1"/>
    <col min="263" max="512" width="9.140625" style="72"/>
    <col min="513" max="513" width="45.7109375" style="72" customWidth="1"/>
    <col min="514" max="514" width="4.28515625" style="72" customWidth="1"/>
    <col min="515" max="515" width="40.7109375" style="72" customWidth="1"/>
    <col min="516" max="516" width="18.85546875" style="72" customWidth="1"/>
    <col min="517" max="518" width="18.7109375" style="72" customWidth="1"/>
    <col min="519" max="768" width="9.140625" style="72"/>
    <col min="769" max="769" width="45.7109375" style="72" customWidth="1"/>
    <col min="770" max="770" width="4.28515625" style="72" customWidth="1"/>
    <col min="771" max="771" width="40.7109375" style="72" customWidth="1"/>
    <col min="772" max="772" width="18.85546875" style="72" customWidth="1"/>
    <col min="773" max="774" width="18.7109375" style="72" customWidth="1"/>
    <col min="775" max="1024" width="9.140625" style="72"/>
    <col min="1025" max="1025" width="45.7109375" style="72" customWidth="1"/>
    <col min="1026" max="1026" width="4.28515625" style="72" customWidth="1"/>
    <col min="1027" max="1027" width="40.7109375" style="72" customWidth="1"/>
    <col min="1028" max="1028" width="18.85546875" style="72" customWidth="1"/>
    <col min="1029" max="1030" width="18.7109375" style="72" customWidth="1"/>
    <col min="1031" max="1280" width="9.140625" style="72"/>
    <col min="1281" max="1281" width="45.7109375" style="72" customWidth="1"/>
    <col min="1282" max="1282" width="4.28515625" style="72" customWidth="1"/>
    <col min="1283" max="1283" width="40.7109375" style="72" customWidth="1"/>
    <col min="1284" max="1284" width="18.85546875" style="72" customWidth="1"/>
    <col min="1285" max="1286" width="18.7109375" style="72" customWidth="1"/>
    <col min="1287" max="1536" width="9.140625" style="72"/>
    <col min="1537" max="1537" width="45.7109375" style="72" customWidth="1"/>
    <col min="1538" max="1538" width="4.28515625" style="72" customWidth="1"/>
    <col min="1539" max="1539" width="40.7109375" style="72" customWidth="1"/>
    <col min="1540" max="1540" width="18.85546875" style="72" customWidth="1"/>
    <col min="1541" max="1542" width="18.7109375" style="72" customWidth="1"/>
    <col min="1543" max="1792" width="9.140625" style="72"/>
    <col min="1793" max="1793" width="45.7109375" style="72" customWidth="1"/>
    <col min="1794" max="1794" width="4.28515625" style="72" customWidth="1"/>
    <col min="1795" max="1795" width="40.7109375" style="72" customWidth="1"/>
    <col min="1796" max="1796" width="18.85546875" style="72" customWidth="1"/>
    <col min="1797" max="1798" width="18.7109375" style="72" customWidth="1"/>
    <col min="1799" max="2048" width="9.140625" style="72"/>
    <col min="2049" max="2049" width="45.7109375" style="72" customWidth="1"/>
    <col min="2050" max="2050" width="4.28515625" style="72" customWidth="1"/>
    <col min="2051" max="2051" width="40.7109375" style="72" customWidth="1"/>
    <col min="2052" max="2052" width="18.85546875" style="72" customWidth="1"/>
    <col min="2053" max="2054" width="18.7109375" style="72" customWidth="1"/>
    <col min="2055" max="2304" width="9.140625" style="72"/>
    <col min="2305" max="2305" width="45.7109375" style="72" customWidth="1"/>
    <col min="2306" max="2306" width="4.28515625" style="72" customWidth="1"/>
    <col min="2307" max="2307" width="40.7109375" style="72" customWidth="1"/>
    <col min="2308" max="2308" width="18.85546875" style="72" customWidth="1"/>
    <col min="2309" max="2310" width="18.7109375" style="72" customWidth="1"/>
    <col min="2311" max="2560" width="9.140625" style="72"/>
    <col min="2561" max="2561" width="45.7109375" style="72" customWidth="1"/>
    <col min="2562" max="2562" width="4.28515625" style="72" customWidth="1"/>
    <col min="2563" max="2563" width="40.7109375" style="72" customWidth="1"/>
    <col min="2564" max="2564" width="18.85546875" style="72" customWidth="1"/>
    <col min="2565" max="2566" width="18.7109375" style="72" customWidth="1"/>
    <col min="2567" max="2816" width="9.140625" style="72"/>
    <col min="2817" max="2817" width="45.7109375" style="72" customWidth="1"/>
    <col min="2818" max="2818" width="4.28515625" style="72" customWidth="1"/>
    <col min="2819" max="2819" width="40.7109375" style="72" customWidth="1"/>
    <col min="2820" max="2820" width="18.85546875" style="72" customWidth="1"/>
    <col min="2821" max="2822" width="18.7109375" style="72" customWidth="1"/>
    <col min="2823" max="3072" width="9.140625" style="72"/>
    <col min="3073" max="3073" width="45.7109375" style="72" customWidth="1"/>
    <col min="3074" max="3074" width="4.28515625" style="72" customWidth="1"/>
    <col min="3075" max="3075" width="40.7109375" style="72" customWidth="1"/>
    <col min="3076" max="3076" width="18.85546875" style="72" customWidth="1"/>
    <col min="3077" max="3078" width="18.7109375" style="72" customWidth="1"/>
    <col min="3079" max="3328" width="9.140625" style="72"/>
    <col min="3329" max="3329" width="45.7109375" style="72" customWidth="1"/>
    <col min="3330" max="3330" width="4.28515625" style="72" customWidth="1"/>
    <col min="3331" max="3331" width="40.7109375" style="72" customWidth="1"/>
    <col min="3332" max="3332" width="18.85546875" style="72" customWidth="1"/>
    <col min="3333" max="3334" width="18.7109375" style="72" customWidth="1"/>
    <col min="3335" max="3584" width="9.140625" style="72"/>
    <col min="3585" max="3585" width="45.7109375" style="72" customWidth="1"/>
    <col min="3586" max="3586" width="4.28515625" style="72" customWidth="1"/>
    <col min="3587" max="3587" width="40.7109375" style="72" customWidth="1"/>
    <col min="3588" max="3588" width="18.85546875" style="72" customWidth="1"/>
    <col min="3589" max="3590" width="18.7109375" style="72" customWidth="1"/>
    <col min="3591" max="3840" width="9.140625" style="72"/>
    <col min="3841" max="3841" width="45.7109375" style="72" customWidth="1"/>
    <col min="3842" max="3842" width="4.28515625" style="72" customWidth="1"/>
    <col min="3843" max="3843" width="40.7109375" style="72" customWidth="1"/>
    <col min="3844" max="3844" width="18.85546875" style="72" customWidth="1"/>
    <col min="3845" max="3846" width="18.7109375" style="72" customWidth="1"/>
    <col min="3847" max="4096" width="9.140625" style="72"/>
    <col min="4097" max="4097" width="45.7109375" style="72" customWidth="1"/>
    <col min="4098" max="4098" width="4.28515625" style="72" customWidth="1"/>
    <col min="4099" max="4099" width="40.7109375" style="72" customWidth="1"/>
    <col min="4100" max="4100" width="18.85546875" style="72" customWidth="1"/>
    <col min="4101" max="4102" width="18.7109375" style="72" customWidth="1"/>
    <col min="4103" max="4352" width="9.140625" style="72"/>
    <col min="4353" max="4353" width="45.7109375" style="72" customWidth="1"/>
    <col min="4354" max="4354" width="4.28515625" style="72" customWidth="1"/>
    <col min="4355" max="4355" width="40.7109375" style="72" customWidth="1"/>
    <col min="4356" max="4356" width="18.85546875" style="72" customWidth="1"/>
    <col min="4357" max="4358" width="18.7109375" style="72" customWidth="1"/>
    <col min="4359" max="4608" width="9.140625" style="72"/>
    <col min="4609" max="4609" width="45.7109375" style="72" customWidth="1"/>
    <col min="4610" max="4610" width="4.28515625" style="72" customWidth="1"/>
    <col min="4611" max="4611" width="40.7109375" style="72" customWidth="1"/>
    <col min="4612" max="4612" width="18.85546875" style="72" customWidth="1"/>
    <col min="4613" max="4614" width="18.7109375" style="72" customWidth="1"/>
    <col min="4615" max="4864" width="9.140625" style="72"/>
    <col min="4865" max="4865" width="45.7109375" style="72" customWidth="1"/>
    <col min="4866" max="4866" width="4.28515625" style="72" customWidth="1"/>
    <col min="4867" max="4867" width="40.7109375" style="72" customWidth="1"/>
    <col min="4868" max="4868" width="18.85546875" style="72" customWidth="1"/>
    <col min="4869" max="4870" width="18.7109375" style="72" customWidth="1"/>
    <col min="4871" max="5120" width="9.140625" style="72"/>
    <col min="5121" max="5121" width="45.7109375" style="72" customWidth="1"/>
    <col min="5122" max="5122" width="4.28515625" style="72" customWidth="1"/>
    <col min="5123" max="5123" width="40.7109375" style="72" customWidth="1"/>
    <col min="5124" max="5124" width="18.85546875" style="72" customWidth="1"/>
    <col min="5125" max="5126" width="18.7109375" style="72" customWidth="1"/>
    <col min="5127" max="5376" width="9.140625" style="72"/>
    <col min="5377" max="5377" width="45.7109375" style="72" customWidth="1"/>
    <col min="5378" max="5378" width="4.28515625" style="72" customWidth="1"/>
    <col min="5379" max="5379" width="40.7109375" style="72" customWidth="1"/>
    <col min="5380" max="5380" width="18.85546875" style="72" customWidth="1"/>
    <col min="5381" max="5382" width="18.7109375" style="72" customWidth="1"/>
    <col min="5383" max="5632" width="9.140625" style="72"/>
    <col min="5633" max="5633" width="45.7109375" style="72" customWidth="1"/>
    <col min="5634" max="5634" width="4.28515625" style="72" customWidth="1"/>
    <col min="5635" max="5635" width="40.7109375" style="72" customWidth="1"/>
    <col min="5636" max="5636" width="18.85546875" style="72" customWidth="1"/>
    <col min="5637" max="5638" width="18.7109375" style="72" customWidth="1"/>
    <col min="5639" max="5888" width="9.140625" style="72"/>
    <col min="5889" max="5889" width="45.7109375" style="72" customWidth="1"/>
    <col min="5890" max="5890" width="4.28515625" style="72" customWidth="1"/>
    <col min="5891" max="5891" width="40.7109375" style="72" customWidth="1"/>
    <col min="5892" max="5892" width="18.85546875" style="72" customWidth="1"/>
    <col min="5893" max="5894" width="18.7109375" style="72" customWidth="1"/>
    <col min="5895" max="6144" width="9.140625" style="72"/>
    <col min="6145" max="6145" width="45.7109375" style="72" customWidth="1"/>
    <col min="6146" max="6146" width="4.28515625" style="72" customWidth="1"/>
    <col min="6147" max="6147" width="40.7109375" style="72" customWidth="1"/>
    <col min="6148" max="6148" width="18.85546875" style="72" customWidth="1"/>
    <col min="6149" max="6150" width="18.7109375" style="72" customWidth="1"/>
    <col min="6151" max="6400" width="9.140625" style="72"/>
    <col min="6401" max="6401" width="45.7109375" style="72" customWidth="1"/>
    <col min="6402" max="6402" width="4.28515625" style="72" customWidth="1"/>
    <col min="6403" max="6403" width="40.7109375" style="72" customWidth="1"/>
    <col min="6404" max="6404" width="18.85546875" style="72" customWidth="1"/>
    <col min="6405" max="6406" width="18.7109375" style="72" customWidth="1"/>
    <col min="6407" max="6656" width="9.140625" style="72"/>
    <col min="6657" max="6657" width="45.7109375" style="72" customWidth="1"/>
    <col min="6658" max="6658" width="4.28515625" style="72" customWidth="1"/>
    <col min="6659" max="6659" width="40.7109375" style="72" customWidth="1"/>
    <col min="6660" max="6660" width="18.85546875" style="72" customWidth="1"/>
    <col min="6661" max="6662" width="18.7109375" style="72" customWidth="1"/>
    <col min="6663" max="6912" width="9.140625" style="72"/>
    <col min="6913" max="6913" width="45.7109375" style="72" customWidth="1"/>
    <col min="6914" max="6914" width="4.28515625" style="72" customWidth="1"/>
    <col min="6915" max="6915" width="40.7109375" style="72" customWidth="1"/>
    <col min="6916" max="6916" width="18.85546875" style="72" customWidth="1"/>
    <col min="6917" max="6918" width="18.7109375" style="72" customWidth="1"/>
    <col min="6919" max="7168" width="9.140625" style="72"/>
    <col min="7169" max="7169" width="45.7109375" style="72" customWidth="1"/>
    <col min="7170" max="7170" width="4.28515625" style="72" customWidth="1"/>
    <col min="7171" max="7171" width="40.7109375" style="72" customWidth="1"/>
    <col min="7172" max="7172" width="18.85546875" style="72" customWidth="1"/>
    <col min="7173" max="7174" width="18.7109375" style="72" customWidth="1"/>
    <col min="7175" max="7424" width="9.140625" style="72"/>
    <col min="7425" max="7425" width="45.7109375" style="72" customWidth="1"/>
    <col min="7426" max="7426" width="4.28515625" style="72" customWidth="1"/>
    <col min="7427" max="7427" width="40.7109375" style="72" customWidth="1"/>
    <col min="7428" max="7428" width="18.85546875" style="72" customWidth="1"/>
    <col min="7429" max="7430" width="18.7109375" style="72" customWidth="1"/>
    <col min="7431" max="7680" width="9.140625" style="72"/>
    <col min="7681" max="7681" width="45.7109375" style="72" customWidth="1"/>
    <col min="7682" max="7682" width="4.28515625" style="72" customWidth="1"/>
    <col min="7683" max="7683" width="40.7109375" style="72" customWidth="1"/>
    <col min="7684" max="7684" width="18.85546875" style="72" customWidth="1"/>
    <col min="7685" max="7686" width="18.7109375" style="72" customWidth="1"/>
    <col min="7687" max="7936" width="9.140625" style="72"/>
    <col min="7937" max="7937" width="45.7109375" style="72" customWidth="1"/>
    <col min="7938" max="7938" width="4.28515625" style="72" customWidth="1"/>
    <col min="7939" max="7939" width="40.7109375" style="72" customWidth="1"/>
    <col min="7940" max="7940" width="18.85546875" style="72" customWidth="1"/>
    <col min="7941" max="7942" width="18.7109375" style="72" customWidth="1"/>
    <col min="7943" max="8192" width="9.140625" style="72"/>
    <col min="8193" max="8193" width="45.7109375" style="72" customWidth="1"/>
    <col min="8194" max="8194" width="4.28515625" style="72" customWidth="1"/>
    <col min="8195" max="8195" width="40.7109375" style="72" customWidth="1"/>
    <col min="8196" max="8196" width="18.85546875" style="72" customWidth="1"/>
    <col min="8197" max="8198" width="18.7109375" style="72" customWidth="1"/>
    <col min="8199" max="8448" width="9.140625" style="72"/>
    <col min="8449" max="8449" width="45.7109375" style="72" customWidth="1"/>
    <col min="8450" max="8450" width="4.28515625" style="72" customWidth="1"/>
    <col min="8451" max="8451" width="40.7109375" style="72" customWidth="1"/>
    <col min="8452" max="8452" width="18.85546875" style="72" customWidth="1"/>
    <col min="8453" max="8454" width="18.7109375" style="72" customWidth="1"/>
    <col min="8455" max="8704" width="9.140625" style="72"/>
    <col min="8705" max="8705" width="45.7109375" style="72" customWidth="1"/>
    <col min="8706" max="8706" width="4.28515625" style="72" customWidth="1"/>
    <col min="8707" max="8707" width="40.7109375" style="72" customWidth="1"/>
    <col min="8708" max="8708" width="18.85546875" style="72" customWidth="1"/>
    <col min="8709" max="8710" width="18.7109375" style="72" customWidth="1"/>
    <col min="8711" max="8960" width="9.140625" style="72"/>
    <col min="8961" max="8961" width="45.7109375" style="72" customWidth="1"/>
    <col min="8962" max="8962" width="4.28515625" style="72" customWidth="1"/>
    <col min="8963" max="8963" width="40.7109375" style="72" customWidth="1"/>
    <col min="8964" max="8964" width="18.85546875" style="72" customWidth="1"/>
    <col min="8965" max="8966" width="18.7109375" style="72" customWidth="1"/>
    <col min="8967" max="9216" width="9.140625" style="72"/>
    <col min="9217" max="9217" width="45.7109375" style="72" customWidth="1"/>
    <col min="9218" max="9218" width="4.28515625" style="72" customWidth="1"/>
    <col min="9219" max="9219" width="40.7109375" style="72" customWidth="1"/>
    <col min="9220" max="9220" width="18.85546875" style="72" customWidth="1"/>
    <col min="9221" max="9222" width="18.7109375" style="72" customWidth="1"/>
    <col min="9223" max="9472" width="9.140625" style="72"/>
    <col min="9473" max="9473" width="45.7109375" style="72" customWidth="1"/>
    <col min="9474" max="9474" width="4.28515625" style="72" customWidth="1"/>
    <col min="9475" max="9475" width="40.7109375" style="72" customWidth="1"/>
    <col min="9476" max="9476" width="18.85546875" style="72" customWidth="1"/>
    <col min="9477" max="9478" width="18.7109375" style="72" customWidth="1"/>
    <col min="9479" max="9728" width="9.140625" style="72"/>
    <col min="9729" max="9729" width="45.7109375" style="72" customWidth="1"/>
    <col min="9730" max="9730" width="4.28515625" style="72" customWidth="1"/>
    <col min="9731" max="9731" width="40.7109375" style="72" customWidth="1"/>
    <col min="9732" max="9732" width="18.85546875" style="72" customWidth="1"/>
    <col min="9733" max="9734" width="18.7109375" style="72" customWidth="1"/>
    <col min="9735" max="9984" width="9.140625" style="72"/>
    <col min="9985" max="9985" width="45.7109375" style="72" customWidth="1"/>
    <col min="9986" max="9986" width="4.28515625" style="72" customWidth="1"/>
    <col min="9987" max="9987" width="40.7109375" style="72" customWidth="1"/>
    <col min="9988" max="9988" width="18.85546875" style="72" customWidth="1"/>
    <col min="9989" max="9990" width="18.7109375" style="72" customWidth="1"/>
    <col min="9991" max="10240" width="9.140625" style="72"/>
    <col min="10241" max="10241" width="45.7109375" style="72" customWidth="1"/>
    <col min="10242" max="10242" width="4.28515625" style="72" customWidth="1"/>
    <col min="10243" max="10243" width="40.7109375" style="72" customWidth="1"/>
    <col min="10244" max="10244" width="18.85546875" style="72" customWidth="1"/>
    <col min="10245" max="10246" width="18.7109375" style="72" customWidth="1"/>
    <col min="10247" max="10496" width="9.140625" style="72"/>
    <col min="10497" max="10497" width="45.7109375" style="72" customWidth="1"/>
    <col min="10498" max="10498" width="4.28515625" style="72" customWidth="1"/>
    <col min="10499" max="10499" width="40.7109375" style="72" customWidth="1"/>
    <col min="10500" max="10500" width="18.85546875" style="72" customWidth="1"/>
    <col min="10501" max="10502" width="18.7109375" style="72" customWidth="1"/>
    <col min="10503" max="10752" width="9.140625" style="72"/>
    <col min="10753" max="10753" width="45.7109375" style="72" customWidth="1"/>
    <col min="10754" max="10754" width="4.28515625" style="72" customWidth="1"/>
    <col min="10755" max="10755" width="40.7109375" style="72" customWidth="1"/>
    <col min="10756" max="10756" width="18.85546875" style="72" customWidth="1"/>
    <col min="10757" max="10758" width="18.7109375" style="72" customWidth="1"/>
    <col min="10759" max="11008" width="9.140625" style="72"/>
    <col min="11009" max="11009" width="45.7109375" style="72" customWidth="1"/>
    <col min="11010" max="11010" width="4.28515625" style="72" customWidth="1"/>
    <col min="11011" max="11011" width="40.7109375" style="72" customWidth="1"/>
    <col min="11012" max="11012" width="18.85546875" style="72" customWidth="1"/>
    <col min="11013" max="11014" width="18.7109375" style="72" customWidth="1"/>
    <col min="11015" max="11264" width="9.140625" style="72"/>
    <col min="11265" max="11265" width="45.7109375" style="72" customWidth="1"/>
    <col min="11266" max="11266" width="4.28515625" style="72" customWidth="1"/>
    <col min="11267" max="11267" width="40.7109375" style="72" customWidth="1"/>
    <col min="11268" max="11268" width="18.85546875" style="72" customWidth="1"/>
    <col min="11269" max="11270" width="18.7109375" style="72" customWidth="1"/>
    <col min="11271" max="11520" width="9.140625" style="72"/>
    <col min="11521" max="11521" width="45.7109375" style="72" customWidth="1"/>
    <col min="11522" max="11522" width="4.28515625" style="72" customWidth="1"/>
    <col min="11523" max="11523" width="40.7109375" style="72" customWidth="1"/>
    <col min="11524" max="11524" width="18.85546875" style="72" customWidth="1"/>
    <col min="11525" max="11526" width="18.7109375" style="72" customWidth="1"/>
    <col min="11527" max="11776" width="9.140625" style="72"/>
    <col min="11777" max="11777" width="45.7109375" style="72" customWidth="1"/>
    <col min="11778" max="11778" width="4.28515625" style="72" customWidth="1"/>
    <col min="11779" max="11779" width="40.7109375" style="72" customWidth="1"/>
    <col min="11780" max="11780" width="18.85546875" style="72" customWidth="1"/>
    <col min="11781" max="11782" width="18.7109375" style="72" customWidth="1"/>
    <col min="11783" max="12032" width="9.140625" style="72"/>
    <col min="12033" max="12033" width="45.7109375" style="72" customWidth="1"/>
    <col min="12034" max="12034" width="4.28515625" style="72" customWidth="1"/>
    <col min="12035" max="12035" width="40.7109375" style="72" customWidth="1"/>
    <col min="12036" max="12036" width="18.85546875" style="72" customWidth="1"/>
    <col min="12037" max="12038" width="18.7109375" style="72" customWidth="1"/>
    <col min="12039" max="12288" width="9.140625" style="72"/>
    <col min="12289" max="12289" width="45.7109375" style="72" customWidth="1"/>
    <col min="12290" max="12290" width="4.28515625" style="72" customWidth="1"/>
    <col min="12291" max="12291" width="40.7109375" style="72" customWidth="1"/>
    <col min="12292" max="12292" width="18.85546875" style="72" customWidth="1"/>
    <col min="12293" max="12294" width="18.7109375" style="72" customWidth="1"/>
    <col min="12295" max="12544" width="9.140625" style="72"/>
    <col min="12545" max="12545" width="45.7109375" style="72" customWidth="1"/>
    <col min="12546" max="12546" width="4.28515625" style="72" customWidth="1"/>
    <col min="12547" max="12547" width="40.7109375" style="72" customWidth="1"/>
    <col min="12548" max="12548" width="18.85546875" style="72" customWidth="1"/>
    <col min="12549" max="12550" width="18.7109375" style="72" customWidth="1"/>
    <col min="12551" max="12800" width="9.140625" style="72"/>
    <col min="12801" max="12801" width="45.7109375" style="72" customWidth="1"/>
    <col min="12802" max="12802" width="4.28515625" style="72" customWidth="1"/>
    <col min="12803" max="12803" width="40.7109375" style="72" customWidth="1"/>
    <col min="12804" max="12804" width="18.85546875" style="72" customWidth="1"/>
    <col min="12805" max="12806" width="18.7109375" style="72" customWidth="1"/>
    <col min="12807" max="13056" width="9.140625" style="72"/>
    <col min="13057" max="13057" width="45.7109375" style="72" customWidth="1"/>
    <col min="13058" max="13058" width="4.28515625" style="72" customWidth="1"/>
    <col min="13059" max="13059" width="40.7109375" style="72" customWidth="1"/>
    <col min="13060" max="13060" width="18.85546875" style="72" customWidth="1"/>
    <col min="13061" max="13062" width="18.7109375" style="72" customWidth="1"/>
    <col min="13063" max="13312" width="9.140625" style="72"/>
    <col min="13313" max="13313" width="45.7109375" style="72" customWidth="1"/>
    <col min="13314" max="13314" width="4.28515625" style="72" customWidth="1"/>
    <col min="13315" max="13315" width="40.7109375" style="72" customWidth="1"/>
    <col min="13316" max="13316" width="18.85546875" style="72" customWidth="1"/>
    <col min="13317" max="13318" width="18.7109375" style="72" customWidth="1"/>
    <col min="13319" max="13568" width="9.140625" style="72"/>
    <col min="13569" max="13569" width="45.7109375" style="72" customWidth="1"/>
    <col min="13570" max="13570" width="4.28515625" style="72" customWidth="1"/>
    <col min="13571" max="13571" width="40.7109375" style="72" customWidth="1"/>
    <col min="13572" max="13572" width="18.85546875" style="72" customWidth="1"/>
    <col min="13573" max="13574" width="18.7109375" style="72" customWidth="1"/>
    <col min="13575" max="13824" width="9.140625" style="72"/>
    <col min="13825" max="13825" width="45.7109375" style="72" customWidth="1"/>
    <col min="13826" max="13826" width="4.28515625" style="72" customWidth="1"/>
    <col min="13827" max="13827" width="40.7109375" style="72" customWidth="1"/>
    <col min="13828" max="13828" width="18.85546875" style="72" customWidth="1"/>
    <col min="13829" max="13830" width="18.7109375" style="72" customWidth="1"/>
    <col min="13831" max="14080" width="9.140625" style="72"/>
    <col min="14081" max="14081" width="45.7109375" style="72" customWidth="1"/>
    <col min="14082" max="14082" width="4.28515625" style="72" customWidth="1"/>
    <col min="14083" max="14083" width="40.7109375" style="72" customWidth="1"/>
    <col min="14084" max="14084" width="18.85546875" style="72" customWidth="1"/>
    <col min="14085" max="14086" width="18.7109375" style="72" customWidth="1"/>
    <col min="14087" max="14336" width="9.140625" style="72"/>
    <col min="14337" max="14337" width="45.7109375" style="72" customWidth="1"/>
    <col min="14338" max="14338" width="4.28515625" style="72" customWidth="1"/>
    <col min="14339" max="14339" width="40.7109375" style="72" customWidth="1"/>
    <col min="14340" max="14340" width="18.85546875" style="72" customWidth="1"/>
    <col min="14341" max="14342" width="18.7109375" style="72" customWidth="1"/>
    <col min="14343" max="14592" width="9.140625" style="72"/>
    <col min="14593" max="14593" width="45.7109375" style="72" customWidth="1"/>
    <col min="14594" max="14594" width="4.28515625" style="72" customWidth="1"/>
    <col min="14595" max="14595" width="40.7109375" style="72" customWidth="1"/>
    <col min="14596" max="14596" width="18.85546875" style="72" customWidth="1"/>
    <col min="14597" max="14598" width="18.7109375" style="72" customWidth="1"/>
    <col min="14599" max="14848" width="9.140625" style="72"/>
    <col min="14849" max="14849" width="45.7109375" style="72" customWidth="1"/>
    <col min="14850" max="14850" width="4.28515625" style="72" customWidth="1"/>
    <col min="14851" max="14851" width="40.7109375" style="72" customWidth="1"/>
    <col min="14852" max="14852" width="18.85546875" style="72" customWidth="1"/>
    <col min="14853" max="14854" width="18.7109375" style="72" customWidth="1"/>
    <col min="14855" max="15104" width="9.140625" style="72"/>
    <col min="15105" max="15105" width="45.7109375" style="72" customWidth="1"/>
    <col min="15106" max="15106" width="4.28515625" style="72" customWidth="1"/>
    <col min="15107" max="15107" width="40.7109375" style="72" customWidth="1"/>
    <col min="15108" max="15108" width="18.85546875" style="72" customWidth="1"/>
    <col min="15109" max="15110" width="18.7109375" style="72" customWidth="1"/>
    <col min="15111" max="15360" width="9.140625" style="72"/>
    <col min="15361" max="15361" width="45.7109375" style="72" customWidth="1"/>
    <col min="15362" max="15362" width="4.28515625" style="72" customWidth="1"/>
    <col min="15363" max="15363" width="40.7109375" style="72" customWidth="1"/>
    <col min="15364" max="15364" width="18.85546875" style="72" customWidth="1"/>
    <col min="15365" max="15366" width="18.7109375" style="72" customWidth="1"/>
    <col min="15367" max="15616" width="9.140625" style="72"/>
    <col min="15617" max="15617" width="45.7109375" style="72" customWidth="1"/>
    <col min="15618" max="15618" width="4.28515625" style="72" customWidth="1"/>
    <col min="15619" max="15619" width="40.7109375" style="72" customWidth="1"/>
    <col min="15620" max="15620" width="18.85546875" style="72" customWidth="1"/>
    <col min="15621" max="15622" width="18.7109375" style="72" customWidth="1"/>
    <col min="15623" max="15872" width="9.140625" style="72"/>
    <col min="15873" max="15873" width="45.7109375" style="72" customWidth="1"/>
    <col min="15874" max="15874" width="4.28515625" style="72" customWidth="1"/>
    <col min="15875" max="15875" width="40.7109375" style="72" customWidth="1"/>
    <col min="15876" max="15876" width="18.85546875" style="72" customWidth="1"/>
    <col min="15877" max="15878" width="18.7109375" style="72" customWidth="1"/>
    <col min="15879" max="16128" width="9.140625" style="72"/>
    <col min="16129" max="16129" width="45.7109375" style="72" customWidth="1"/>
    <col min="16130" max="16130" width="4.28515625" style="72" customWidth="1"/>
    <col min="16131" max="16131" width="40.7109375" style="72" customWidth="1"/>
    <col min="16132" max="16132" width="18.85546875" style="72" customWidth="1"/>
    <col min="16133" max="16134" width="18.7109375" style="72" customWidth="1"/>
    <col min="16135" max="16384" width="9.140625" style="72"/>
  </cols>
  <sheetData>
    <row r="2" spans="1:6" ht="15" customHeight="1" x14ac:dyDescent="0.25">
      <c r="A2" s="144" t="s">
        <v>146</v>
      </c>
      <c r="B2" s="144"/>
      <c r="C2" s="144"/>
      <c r="D2" s="144"/>
      <c r="E2" s="73"/>
      <c r="F2" s="74" t="s">
        <v>147</v>
      </c>
    </row>
    <row r="3" spans="1:6" ht="13.5" customHeight="1" thickBot="1" x14ac:dyDescent="0.25">
      <c r="A3" s="75"/>
      <c r="B3" s="75"/>
      <c r="C3" s="76"/>
      <c r="D3" s="77"/>
      <c r="E3" s="77"/>
      <c r="F3" s="77"/>
    </row>
    <row r="4" spans="1:6" ht="10.15" customHeight="1" x14ac:dyDescent="0.2">
      <c r="A4" s="145" t="s">
        <v>21</v>
      </c>
      <c r="B4" s="148" t="s">
        <v>22</v>
      </c>
      <c r="C4" s="151" t="s">
        <v>148</v>
      </c>
      <c r="D4" s="153" t="s">
        <v>24</v>
      </c>
      <c r="E4" s="156" t="s">
        <v>25</v>
      </c>
      <c r="F4" s="142" t="s">
        <v>26</v>
      </c>
    </row>
    <row r="5" spans="1:6" ht="5.45" customHeight="1" x14ac:dyDescent="0.2">
      <c r="A5" s="146"/>
      <c r="B5" s="149"/>
      <c r="C5" s="152"/>
      <c r="D5" s="154"/>
      <c r="E5" s="157"/>
      <c r="F5" s="143"/>
    </row>
    <row r="6" spans="1:6" ht="9.6" customHeight="1" x14ac:dyDescent="0.2">
      <c r="A6" s="146"/>
      <c r="B6" s="149"/>
      <c r="C6" s="152"/>
      <c r="D6" s="154"/>
      <c r="E6" s="157"/>
      <c r="F6" s="143"/>
    </row>
    <row r="7" spans="1:6" ht="6" customHeight="1" x14ac:dyDescent="0.2">
      <c r="A7" s="146"/>
      <c r="B7" s="149"/>
      <c r="C7" s="152"/>
      <c r="D7" s="154"/>
      <c r="E7" s="157"/>
      <c r="F7" s="143"/>
    </row>
    <row r="8" spans="1:6" ht="6.6" customHeight="1" x14ac:dyDescent="0.2">
      <c r="A8" s="146"/>
      <c r="B8" s="149"/>
      <c r="C8" s="152"/>
      <c r="D8" s="154"/>
      <c r="E8" s="157"/>
      <c r="F8" s="143"/>
    </row>
    <row r="9" spans="1:6" ht="10.9" customHeight="1" x14ac:dyDescent="0.2">
      <c r="A9" s="146"/>
      <c r="B9" s="149"/>
      <c r="C9" s="152"/>
      <c r="D9" s="154"/>
      <c r="E9" s="157"/>
      <c r="F9" s="143"/>
    </row>
    <row r="10" spans="1:6" ht="4.1500000000000004" hidden="1" customHeight="1" x14ac:dyDescent="0.2">
      <c r="A10" s="146"/>
      <c r="B10" s="149"/>
      <c r="C10" s="78"/>
      <c r="D10" s="154"/>
      <c r="E10" s="79"/>
      <c r="F10" s="80"/>
    </row>
    <row r="11" spans="1:6" ht="13.15" hidden="1" customHeight="1" x14ac:dyDescent="0.2">
      <c r="A11" s="147"/>
      <c r="B11" s="150"/>
      <c r="C11" s="81"/>
      <c r="D11" s="155"/>
      <c r="E11" s="82"/>
      <c r="F11" s="83"/>
    </row>
    <row r="12" spans="1:6" ht="13.5" customHeight="1" thickBot="1" x14ac:dyDescent="0.25">
      <c r="A12" s="84">
        <v>1</v>
      </c>
      <c r="B12" s="85">
        <v>2</v>
      </c>
      <c r="C12" s="86">
        <v>3</v>
      </c>
      <c r="D12" s="87" t="s">
        <v>27</v>
      </c>
      <c r="E12" s="88" t="s">
        <v>28</v>
      </c>
      <c r="F12" s="89" t="s">
        <v>29</v>
      </c>
    </row>
    <row r="13" spans="1:6" x14ac:dyDescent="0.2">
      <c r="A13" s="99" t="s">
        <v>149</v>
      </c>
      <c r="B13" s="100" t="s">
        <v>150</v>
      </c>
      <c r="C13" s="101" t="s">
        <v>151</v>
      </c>
      <c r="D13" s="102">
        <v>21873200</v>
      </c>
      <c r="E13" s="103">
        <v>21789571.890000001</v>
      </c>
      <c r="F13" s="104">
        <f>IF(OR(D13="-",IF(E13="-",0,E13)&gt;=IF(D13="-",0,D13)),"-",IF(D13="-",0,D13)-IF(E13="-",0,E13))</f>
        <v>83628.109999999404</v>
      </c>
    </row>
    <row r="14" spans="1:6" x14ac:dyDescent="0.2">
      <c r="A14" s="105" t="s">
        <v>33</v>
      </c>
      <c r="B14" s="90"/>
      <c r="C14" s="91"/>
      <c r="D14" s="92"/>
      <c r="E14" s="93"/>
      <c r="F14" s="94"/>
    </row>
    <row r="15" spans="1:6" ht="25.5" x14ac:dyDescent="0.2">
      <c r="A15" s="99" t="s">
        <v>152</v>
      </c>
      <c r="B15" s="100" t="s">
        <v>150</v>
      </c>
      <c r="C15" s="101" t="s">
        <v>153</v>
      </c>
      <c r="D15" s="102">
        <v>21873200</v>
      </c>
      <c r="E15" s="103">
        <v>21789571.890000001</v>
      </c>
      <c r="F15" s="104">
        <f t="shared" ref="F15:F78" si="0">IF(OR(D15="-",IF(E15="-",0,E15)&gt;=IF(D15="-",0,D15)),"-",IF(D15="-",0,D15)-IF(E15="-",0,E15))</f>
        <v>83628.109999999404</v>
      </c>
    </row>
    <row r="16" spans="1:6" x14ac:dyDescent="0.2">
      <c r="A16" s="99" t="s">
        <v>154</v>
      </c>
      <c r="B16" s="100" t="s">
        <v>150</v>
      </c>
      <c r="C16" s="101" t="s">
        <v>155</v>
      </c>
      <c r="D16" s="102">
        <v>4726400</v>
      </c>
      <c r="E16" s="103">
        <v>4685643.29</v>
      </c>
      <c r="F16" s="104">
        <f t="shared" si="0"/>
        <v>40756.709999999963</v>
      </c>
    </row>
    <row r="17" spans="1:6" ht="51" x14ac:dyDescent="0.2">
      <c r="A17" s="106" t="s">
        <v>156</v>
      </c>
      <c r="B17" s="107" t="s">
        <v>150</v>
      </c>
      <c r="C17" s="108" t="s">
        <v>157</v>
      </c>
      <c r="D17" s="109">
        <v>4580000</v>
      </c>
      <c r="E17" s="110">
        <v>4552909.83</v>
      </c>
      <c r="F17" s="111">
        <f t="shared" si="0"/>
        <v>27090.169999999925</v>
      </c>
    </row>
    <row r="18" spans="1:6" ht="38.25" x14ac:dyDescent="0.2">
      <c r="A18" s="106" t="s">
        <v>158</v>
      </c>
      <c r="B18" s="107" t="s">
        <v>150</v>
      </c>
      <c r="C18" s="108" t="s">
        <v>159</v>
      </c>
      <c r="D18" s="109">
        <v>4579800</v>
      </c>
      <c r="E18" s="110">
        <v>4552709.83</v>
      </c>
      <c r="F18" s="111">
        <f t="shared" si="0"/>
        <v>27090.169999999925</v>
      </c>
    </row>
    <row r="19" spans="1:6" ht="38.25" x14ac:dyDescent="0.2">
      <c r="A19" s="106" t="s">
        <v>160</v>
      </c>
      <c r="B19" s="107" t="s">
        <v>150</v>
      </c>
      <c r="C19" s="108" t="s">
        <v>161</v>
      </c>
      <c r="D19" s="109">
        <v>4579800</v>
      </c>
      <c r="E19" s="110">
        <v>4552709.83</v>
      </c>
      <c r="F19" s="111">
        <f t="shared" si="0"/>
        <v>27090.169999999925</v>
      </c>
    </row>
    <row r="20" spans="1:6" ht="102" x14ac:dyDescent="0.2">
      <c r="A20" s="112" t="s">
        <v>162</v>
      </c>
      <c r="B20" s="107" t="s">
        <v>150</v>
      </c>
      <c r="C20" s="108" t="s">
        <v>163</v>
      </c>
      <c r="D20" s="109">
        <v>3988600</v>
      </c>
      <c r="E20" s="110">
        <v>3987920.5</v>
      </c>
      <c r="F20" s="111">
        <f t="shared" si="0"/>
        <v>679.5</v>
      </c>
    </row>
    <row r="21" spans="1:6" ht="63.75" x14ac:dyDescent="0.2">
      <c r="A21" s="106" t="s">
        <v>164</v>
      </c>
      <c r="B21" s="107" t="s">
        <v>150</v>
      </c>
      <c r="C21" s="108" t="s">
        <v>165</v>
      </c>
      <c r="D21" s="109">
        <v>3988600</v>
      </c>
      <c r="E21" s="110">
        <v>3987920.5</v>
      </c>
      <c r="F21" s="111">
        <f t="shared" si="0"/>
        <v>679.5</v>
      </c>
    </row>
    <row r="22" spans="1:6" ht="25.5" x14ac:dyDescent="0.2">
      <c r="A22" s="106" t="s">
        <v>477</v>
      </c>
      <c r="B22" s="107" t="s">
        <v>150</v>
      </c>
      <c r="C22" s="108" t="s">
        <v>478</v>
      </c>
      <c r="D22" s="109">
        <v>3988600</v>
      </c>
      <c r="E22" s="110">
        <v>3987920.5</v>
      </c>
      <c r="F22" s="111">
        <f t="shared" si="0"/>
        <v>679.5</v>
      </c>
    </row>
    <row r="23" spans="1:6" ht="25.5" x14ac:dyDescent="0.2">
      <c r="A23" s="106" t="s">
        <v>166</v>
      </c>
      <c r="B23" s="107" t="s">
        <v>150</v>
      </c>
      <c r="C23" s="108" t="s">
        <v>167</v>
      </c>
      <c r="D23" s="109">
        <v>2891275.17</v>
      </c>
      <c r="E23" s="110">
        <v>2890723.58</v>
      </c>
      <c r="F23" s="111">
        <f t="shared" si="0"/>
        <v>551.58999999985099</v>
      </c>
    </row>
    <row r="24" spans="1:6" ht="38.25" x14ac:dyDescent="0.2">
      <c r="A24" s="106" t="s">
        <v>168</v>
      </c>
      <c r="B24" s="107" t="s">
        <v>150</v>
      </c>
      <c r="C24" s="108" t="s">
        <v>169</v>
      </c>
      <c r="D24" s="109">
        <v>214600</v>
      </c>
      <c r="E24" s="110">
        <v>214559.72</v>
      </c>
      <c r="F24" s="111">
        <f t="shared" si="0"/>
        <v>40.279999999998836</v>
      </c>
    </row>
    <row r="25" spans="1:6" ht="51" x14ac:dyDescent="0.2">
      <c r="A25" s="106" t="s">
        <v>170</v>
      </c>
      <c r="B25" s="107" t="s">
        <v>150</v>
      </c>
      <c r="C25" s="108" t="s">
        <v>171</v>
      </c>
      <c r="D25" s="109">
        <v>882724.83</v>
      </c>
      <c r="E25" s="110">
        <v>882637.2</v>
      </c>
      <c r="F25" s="111">
        <f t="shared" si="0"/>
        <v>87.630000000004657</v>
      </c>
    </row>
    <row r="26" spans="1:6" ht="102" x14ac:dyDescent="0.2">
      <c r="A26" s="112" t="s">
        <v>172</v>
      </c>
      <c r="B26" s="107" t="s">
        <v>150</v>
      </c>
      <c r="C26" s="108" t="s">
        <v>173</v>
      </c>
      <c r="D26" s="109">
        <v>591200</v>
      </c>
      <c r="E26" s="110">
        <v>564789.32999999996</v>
      </c>
      <c r="F26" s="111">
        <f t="shared" si="0"/>
        <v>26410.670000000042</v>
      </c>
    </row>
    <row r="27" spans="1:6" ht="63.75" x14ac:dyDescent="0.2">
      <c r="A27" s="106" t="s">
        <v>164</v>
      </c>
      <c r="B27" s="107" t="s">
        <v>150</v>
      </c>
      <c r="C27" s="108" t="s">
        <v>174</v>
      </c>
      <c r="D27" s="109">
        <v>500</v>
      </c>
      <c r="E27" s="110">
        <v>488.25</v>
      </c>
      <c r="F27" s="111">
        <f t="shared" si="0"/>
        <v>11.75</v>
      </c>
    </row>
    <row r="28" spans="1:6" ht="25.5" x14ac:dyDescent="0.2">
      <c r="A28" s="106" t="s">
        <v>477</v>
      </c>
      <c r="B28" s="107" t="s">
        <v>150</v>
      </c>
      <c r="C28" s="108" t="s">
        <v>479</v>
      </c>
      <c r="D28" s="109">
        <v>500</v>
      </c>
      <c r="E28" s="110">
        <v>488.25</v>
      </c>
      <c r="F28" s="111">
        <f t="shared" si="0"/>
        <v>11.75</v>
      </c>
    </row>
    <row r="29" spans="1:6" ht="38.25" x14ac:dyDescent="0.2">
      <c r="A29" s="106" t="s">
        <v>168</v>
      </c>
      <c r="B29" s="107" t="s">
        <v>150</v>
      </c>
      <c r="C29" s="108" t="s">
        <v>175</v>
      </c>
      <c r="D29" s="109">
        <v>500</v>
      </c>
      <c r="E29" s="110">
        <v>488.25</v>
      </c>
      <c r="F29" s="111">
        <f t="shared" si="0"/>
        <v>11.75</v>
      </c>
    </row>
    <row r="30" spans="1:6" ht="25.5" x14ac:dyDescent="0.2">
      <c r="A30" s="106" t="s">
        <v>176</v>
      </c>
      <c r="B30" s="107" t="s">
        <v>150</v>
      </c>
      <c r="C30" s="108" t="s">
        <v>177</v>
      </c>
      <c r="D30" s="109">
        <v>590700</v>
      </c>
      <c r="E30" s="110">
        <v>564301.07999999996</v>
      </c>
      <c r="F30" s="111">
        <f t="shared" si="0"/>
        <v>26398.920000000042</v>
      </c>
    </row>
    <row r="31" spans="1:6" ht="38.25" x14ac:dyDescent="0.2">
      <c r="A31" s="106" t="s">
        <v>480</v>
      </c>
      <c r="B31" s="107" t="s">
        <v>150</v>
      </c>
      <c r="C31" s="108" t="s">
        <v>481</v>
      </c>
      <c r="D31" s="109">
        <v>590700</v>
      </c>
      <c r="E31" s="110">
        <v>564301.07999999996</v>
      </c>
      <c r="F31" s="111">
        <f t="shared" si="0"/>
        <v>26398.920000000042</v>
      </c>
    </row>
    <row r="32" spans="1:6" x14ac:dyDescent="0.2">
      <c r="A32" s="106" t="s">
        <v>178</v>
      </c>
      <c r="B32" s="107" t="s">
        <v>150</v>
      </c>
      <c r="C32" s="108" t="s">
        <v>179</v>
      </c>
      <c r="D32" s="109">
        <v>590700</v>
      </c>
      <c r="E32" s="110">
        <v>564301.07999999996</v>
      </c>
      <c r="F32" s="111">
        <f t="shared" si="0"/>
        <v>26398.920000000042</v>
      </c>
    </row>
    <row r="33" spans="1:6" ht="41.25" customHeight="1" x14ac:dyDescent="0.2">
      <c r="A33" s="106" t="s">
        <v>180</v>
      </c>
      <c r="B33" s="107" t="s">
        <v>150</v>
      </c>
      <c r="C33" s="108" t="s">
        <v>181</v>
      </c>
      <c r="D33" s="109">
        <v>200</v>
      </c>
      <c r="E33" s="110">
        <v>200</v>
      </c>
      <c r="F33" s="111" t="str">
        <f t="shared" si="0"/>
        <v>-</v>
      </c>
    </row>
    <row r="34" spans="1:6" x14ac:dyDescent="0.2">
      <c r="A34" s="106" t="s">
        <v>182</v>
      </c>
      <c r="B34" s="107" t="s">
        <v>150</v>
      </c>
      <c r="C34" s="108" t="s">
        <v>183</v>
      </c>
      <c r="D34" s="109">
        <v>200</v>
      </c>
      <c r="E34" s="110">
        <v>200</v>
      </c>
      <c r="F34" s="111" t="str">
        <f t="shared" si="0"/>
        <v>-</v>
      </c>
    </row>
    <row r="35" spans="1:6" ht="140.25" x14ac:dyDescent="0.2">
      <c r="A35" s="112" t="s">
        <v>184</v>
      </c>
      <c r="B35" s="107" t="s">
        <v>150</v>
      </c>
      <c r="C35" s="108" t="s">
        <v>185</v>
      </c>
      <c r="D35" s="109">
        <v>200</v>
      </c>
      <c r="E35" s="110">
        <v>200</v>
      </c>
      <c r="F35" s="111" t="str">
        <f t="shared" si="0"/>
        <v>-</v>
      </c>
    </row>
    <row r="36" spans="1:6" ht="25.5" x14ac:dyDescent="0.2">
      <c r="A36" s="106" t="s">
        <v>176</v>
      </c>
      <c r="B36" s="107" t="s">
        <v>150</v>
      </c>
      <c r="C36" s="108" t="s">
        <v>186</v>
      </c>
      <c r="D36" s="109">
        <v>200</v>
      </c>
      <c r="E36" s="110">
        <v>200</v>
      </c>
      <c r="F36" s="111" t="str">
        <f t="shared" si="0"/>
        <v>-</v>
      </c>
    </row>
    <row r="37" spans="1:6" ht="38.25" x14ac:dyDescent="0.2">
      <c r="A37" s="106" t="s">
        <v>480</v>
      </c>
      <c r="B37" s="107" t="s">
        <v>150</v>
      </c>
      <c r="C37" s="108" t="s">
        <v>482</v>
      </c>
      <c r="D37" s="109">
        <v>200</v>
      </c>
      <c r="E37" s="110">
        <v>200</v>
      </c>
      <c r="F37" s="111" t="str">
        <f t="shared" si="0"/>
        <v>-</v>
      </c>
    </row>
    <row r="38" spans="1:6" x14ac:dyDescent="0.2">
      <c r="A38" s="106" t="s">
        <v>178</v>
      </c>
      <c r="B38" s="107" t="s">
        <v>150</v>
      </c>
      <c r="C38" s="108" t="s">
        <v>187</v>
      </c>
      <c r="D38" s="109">
        <v>200</v>
      </c>
      <c r="E38" s="110">
        <v>200</v>
      </c>
      <c r="F38" s="111" t="str">
        <f t="shared" si="0"/>
        <v>-</v>
      </c>
    </row>
    <row r="39" spans="1:6" x14ac:dyDescent="0.2">
      <c r="A39" s="106" t="s">
        <v>188</v>
      </c>
      <c r="B39" s="107" t="s">
        <v>150</v>
      </c>
      <c r="C39" s="108" t="s">
        <v>189</v>
      </c>
      <c r="D39" s="109">
        <v>10000</v>
      </c>
      <c r="E39" s="110" t="s">
        <v>44</v>
      </c>
      <c r="F39" s="111">
        <f t="shared" si="0"/>
        <v>10000</v>
      </c>
    </row>
    <row r="40" spans="1:6" ht="38.25" x14ac:dyDescent="0.2">
      <c r="A40" s="106" t="s">
        <v>180</v>
      </c>
      <c r="B40" s="107" t="s">
        <v>150</v>
      </c>
      <c r="C40" s="108" t="s">
        <v>190</v>
      </c>
      <c r="D40" s="109">
        <v>10000</v>
      </c>
      <c r="E40" s="110" t="s">
        <v>44</v>
      </c>
      <c r="F40" s="111">
        <f t="shared" si="0"/>
        <v>10000</v>
      </c>
    </row>
    <row r="41" spans="1:6" ht="25.5" x14ac:dyDescent="0.2">
      <c r="A41" s="106" t="s">
        <v>191</v>
      </c>
      <c r="B41" s="107" t="s">
        <v>150</v>
      </c>
      <c r="C41" s="108" t="s">
        <v>192</v>
      </c>
      <c r="D41" s="109">
        <v>10000</v>
      </c>
      <c r="E41" s="110" t="s">
        <v>44</v>
      </c>
      <c r="F41" s="111">
        <f t="shared" si="0"/>
        <v>10000</v>
      </c>
    </row>
    <row r="42" spans="1:6" ht="76.5" x14ac:dyDescent="0.2">
      <c r="A42" s="106" t="s">
        <v>193</v>
      </c>
      <c r="B42" s="107" t="s">
        <v>150</v>
      </c>
      <c r="C42" s="108" t="s">
        <v>194</v>
      </c>
      <c r="D42" s="109">
        <v>10000</v>
      </c>
      <c r="E42" s="110" t="s">
        <v>44</v>
      </c>
      <c r="F42" s="111">
        <f t="shared" si="0"/>
        <v>10000</v>
      </c>
    </row>
    <row r="43" spans="1:6" x14ac:dyDescent="0.2">
      <c r="A43" s="106" t="s">
        <v>195</v>
      </c>
      <c r="B43" s="107" t="s">
        <v>150</v>
      </c>
      <c r="C43" s="108" t="s">
        <v>196</v>
      </c>
      <c r="D43" s="109">
        <v>10000</v>
      </c>
      <c r="E43" s="110" t="s">
        <v>44</v>
      </c>
      <c r="F43" s="111">
        <f t="shared" si="0"/>
        <v>10000</v>
      </c>
    </row>
    <row r="44" spans="1:6" x14ac:dyDescent="0.2">
      <c r="A44" s="106" t="s">
        <v>197</v>
      </c>
      <c r="B44" s="107" t="s">
        <v>150</v>
      </c>
      <c r="C44" s="108" t="s">
        <v>198</v>
      </c>
      <c r="D44" s="109">
        <v>10000</v>
      </c>
      <c r="E44" s="110" t="s">
        <v>44</v>
      </c>
      <c r="F44" s="111">
        <f t="shared" si="0"/>
        <v>10000</v>
      </c>
    </row>
    <row r="45" spans="1:6" x14ac:dyDescent="0.2">
      <c r="A45" s="106" t="s">
        <v>199</v>
      </c>
      <c r="B45" s="107" t="s">
        <v>150</v>
      </c>
      <c r="C45" s="108" t="s">
        <v>200</v>
      </c>
      <c r="D45" s="109">
        <v>136400</v>
      </c>
      <c r="E45" s="110">
        <v>132733.46</v>
      </c>
      <c r="F45" s="111">
        <f t="shared" si="0"/>
        <v>3666.5400000000081</v>
      </c>
    </row>
    <row r="46" spans="1:6" ht="38.25" x14ac:dyDescent="0.2">
      <c r="A46" s="106" t="s">
        <v>158</v>
      </c>
      <c r="B46" s="107" t="s">
        <v>150</v>
      </c>
      <c r="C46" s="108" t="s">
        <v>201</v>
      </c>
      <c r="D46" s="109">
        <v>14900</v>
      </c>
      <c r="E46" s="110">
        <v>14737</v>
      </c>
      <c r="F46" s="111">
        <f t="shared" si="0"/>
        <v>163</v>
      </c>
    </row>
    <row r="47" spans="1:6" ht="38.25" x14ac:dyDescent="0.2">
      <c r="A47" s="106" t="s">
        <v>160</v>
      </c>
      <c r="B47" s="107" t="s">
        <v>150</v>
      </c>
      <c r="C47" s="108" t="s">
        <v>202</v>
      </c>
      <c r="D47" s="109">
        <v>14900</v>
      </c>
      <c r="E47" s="110">
        <v>14737</v>
      </c>
      <c r="F47" s="111">
        <f t="shared" si="0"/>
        <v>163</v>
      </c>
    </row>
    <row r="48" spans="1:6" ht="76.5" x14ac:dyDescent="0.2">
      <c r="A48" s="106" t="s">
        <v>203</v>
      </c>
      <c r="B48" s="107" t="s">
        <v>150</v>
      </c>
      <c r="C48" s="108" t="s">
        <v>204</v>
      </c>
      <c r="D48" s="109">
        <v>14900</v>
      </c>
      <c r="E48" s="110">
        <v>14737</v>
      </c>
      <c r="F48" s="111">
        <f t="shared" si="0"/>
        <v>163</v>
      </c>
    </row>
    <row r="49" spans="1:6" x14ac:dyDescent="0.2">
      <c r="A49" s="106" t="s">
        <v>195</v>
      </c>
      <c r="B49" s="107" t="s">
        <v>150</v>
      </c>
      <c r="C49" s="108" t="s">
        <v>205</v>
      </c>
      <c r="D49" s="109">
        <v>14900</v>
      </c>
      <c r="E49" s="110">
        <v>14737</v>
      </c>
      <c r="F49" s="111">
        <f t="shared" si="0"/>
        <v>163</v>
      </c>
    </row>
    <row r="50" spans="1:6" x14ac:dyDescent="0.2">
      <c r="A50" s="106" t="s">
        <v>483</v>
      </c>
      <c r="B50" s="107" t="s">
        <v>150</v>
      </c>
      <c r="C50" s="108" t="s">
        <v>484</v>
      </c>
      <c r="D50" s="109">
        <v>14900</v>
      </c>
      <c r="E50" s="110">
        <v>14737</v>
      </c>
      <c r="F50" s="111">
        <f t="shared" si="0"/>
        <v>163</v>
      </c>
    </row>
    <row r="51" spans="1:6" ht="25.5" x14ac:dyDescent="0.2">
      <c r="A51" s="106" t="s">
        <v>206</v>
      </c>
      <c r="B51" s="107" t="s">
        <v>150</v>
      </c>
      <c r="C51" s="108" t="s">
        <v>207</v>
      </c>
      <c r="D51" s="109">
        <v>5600</v>
      </c>
      <c r="E51" s="110">
        <v>5513</v>
      </c>
      <c r="F51" s="111">
        <f t="shared" si="0"/>
        <v>87</v>
      </c>
    </row>
    <row r="52" spans="1:6" x14ac:dyDescent="0.2">
      <c r="A52" s="106" t="s">
        <v>208</v>
      </c>
      <c r="B52" s="107" t="s">
        <v>150</v>
      </c>
      <c r="C52" s="108" t="s">
        <v>209</v>
      </c>
      <c r="D52" s="109">
        <v>9300</v>
      </c>
      <c r="E52" s="110">
        <v>9224</v>
      </c>
      <c r="F52" s="111">
        <f t="shared" si="0"/>
        <v>76</v>
      </c>
    </row>
    <row r="53" spans="1:6" ht="25.5" x14ac:dyDescent="0.2">
      <c r="A53" s="106" t="s">
        <v>210</v>
      </c>
      <c r="B53" s="107" t="s">
        <v>150</v>
      </c>
      <c r="C53" s="108" t="s">
        <v>211</v>
      </c>
      <c r="D53" s="109">
        <v>71900</v>
      </c>
      <c r="E53" s="110">
        <v>69164</v>
      </c>
      <c r="F53" s="111">
        <f t="shared" si="0"/>
        <v>2736</v>
      </c>
    </row>
    <row r="54" spans="1:6" ht="38.25" x14ac:dyDescent="0.2">
      <c r="A54" s="106" t="s">
        <v>212</v>
      </c>
      <c r="B54" s="107" t="s">
        <v>150</v>
      </c>
      <c r="C54" s="108" t="s">
        <v>213</v>
      </c>
      <c r="D54" s="109">
        <v>52400</v>
      </c>
      <c r="E54" s="110">
        <v>49664</v>
      </c>
      <c r="F54" s="111">
        <f t="shared" si="0"/>
        <v>2736</v>
      </c>
    </row>
    <row r="55" spans="1:6" ht="114.75" x14ac:dyDescent="0.2">
      <c r="A55" s="112" t="s">
        <v>214</v>
      </c>
      <c r="B55" s="107" t="s">
        <v>150</v>
      </c>
      <c r="C55" s="108" t="s">
        <v>215</v>
      </c>
      <c r="D55" s="109">
        <v>38000</v>
      </c>
      <c r="E55" s="110">
        <v>35264</v>
      </c>
      <c r="F55" s="111">
        <f t="shared" si="0"/>
        <v>2736</v>
      </c>
    </row>
    <row r="56" spans="1:6" ht="25.5" x14ac:dyDescent="0.2">
      <c r="A56" s="106" t="s">
        <v>176</v>
      </c>
      <c r="B56" s="107" t="s">
        <v>150</v>
      </c>
      <c r="C56" s="108" t="s">
        <v>216</v>
      </c>
      <c r="D56" s="109">
        <v>38000</v>
      </c>
      <c r="E56" s="110">
        <v>35264</v>
      </c>
      <c r="F56" s="111">
        <f t="shared" si="0"/>
        <v>2736</v>
      </c>
    </row>
    <row r="57" spans="1:6" ht="38.25" x14ac:dyDescent="0.2">
      <c r="A57" s="106" t="s">
        <v>480</v>
      </c>
      <c r="B57" s="107" t="s">
        <v>150</v>
      </c>
      <c r="C57" s="108" t="s">
        <v>485</v>
      </c>
      <c r="D57" s="109">
        <v>38000</v>
      </c>
      <c r="E57" s="110">
        <v>35264</v>
      </c>
      <c r="F57" s="111">
        <f t="shared" si="0"/>
        <v>2736</v>
      </c>
    </row>
    <row r="58" spans="1:6" x14ac:dyDescent="0.2">
      <c r="A58" s="106" t="s">
        <v>178</v>
      </c>
      <c r="B58" s="107" t="s">
        <v>150</v>
      </c>
      <c r="C58" s="108" t="s">
        <v>217</v>
      </c>
      <c r="D58" s="109">
        <v>38000</v>
      </c>
      <c r="E58" s="110">
        <v>35264</v>
      </c>
      <c r="F58" s="111">
        <f t="shared" si="0"/>
        <v>2736</v>
      </c>
    </row>
    <row r="59" spans="1:6" ht="102" x14ac:dyDescent="0.2">
      <c r="A59" s="112" t="s">
        <v>218</v>
      </c>
      <c r="B59" s="107" t="s">
        <v>150</v>
      </c>
      <c r="C59" s="108" t="s">
        <v>219</v>
      </c>
      <c r="D59" s="109">
        <v>14400</v>
      </c>
      <c r="E59" s="110">
        <v>14400</v>
      </c>
      <c r="F59" s="111" t="str">
        <f t="shared" si="0"/>
        <v>-</v>
      </c>
    </row>
    <row r="60" spans="1:6" ht="25.5" x14ac:dyDescent="0.2">
      <c r="A60" s="106" t="s">
        <v>176</v>
      </c>
      <c r="B60" s="107" t="s">
        <v>150</v>
      </c>
      <c r="C60" s="108" t="s">
        <v>220</v>
      </c>
      <c r="D60" s="109">
        <v>14400</v>
      </c>
      <c r="E60" s="110">
        <v>14400</v>
      </c>
      <c r="F60" s="111" t="str">
        <f t="shared" si="0"/>
        <v>-</v>
      </c>
    </row>
    <row r="61" spans="1:6" ht="38.25" x14ac:dyDescent="0.2">
      <c r="A61" s="106" t="s">
        <v>480</v>
      </c>
      <c r="B61" s="107" t="s">
        <v>150</v>
      </c>
      <c r="C61" s="108" t="s">
        <v>486</v>
      </c>
      <c r="D61" s="109">
        <v>14400</v>
      </c>
      <c r="E61" s="110">
        <v>14400</v>
      </c>
      <c r="F61" s="111" t="str">
        <f t="shared" si="0"/>
        <v>-</v>
      </c>
    </row>
    <row r="62" spans="1:6" x14ac:dyDescent="0.2">
      <c r="A62" s="106" t="s">
        <v>178</v>
      </c>
      <c r="B62" s="107" t="s">
        <v>150</v>
      </c>
      <c r="C62" s="108" t="s">
        <v>221</v>
      </c>
      <c r="D62" s="109">
        <v>14400</v>
      </c>
      <c r="E62" s="110">
        <v>14400</v>
      </c>
      <c r="F62" s="111" t="str">
        <f t="shared" si="0"/>
        <v>-</v>
      </c>
    </row>
    <row r="63" spans="1:6" ht="25.5" x14ac:dyDescent="0.2">
      <c r="A63" s="106" t="s">
        <v>222</v>
      </c>
      <c r="B63" s="107" t="s">
        <v>150</v>
      </c>
      <c r="C63" s="108" t="s">
        <v>223</v>
      </c>
      <c r="D63" s="109">
        <v>19500</v>
      </c>
      <c r="E63" s="110">
        <v>19500</v>
      </c>
      <c r="F63" s="111" t="str">
        <f t="shared" si="0"/>
        <v>-</v>
      </c>
    </row>
    <row r="64" spans="1:6" ht="76.5" x14ac:dyDescent="0.2">
      <c r="A64" s="106" t="s">
        <v>224</v>
      </c>
      <c r="B64" s="107" t="s">
        <v>150</v>
      </c>
      <c r="C64" s="108" t="s">
        <v>225</v>
      </c>
      <c r="D64" s="109">
        <v>19500</v>
      </c>
      <c r="E64" s="110">
        <v>19500</v>
      </c>
      <c r="F64" s="111" t="str">
        <f t="shared" si="0"/>
        <v>-</v>
      </c>
    </row>
    <row r="65" spans="1:6" ht="25.5" x14ac:dyDescent="0.2">
      <c r="A65" s="106" t="s">
        <v>176</v>
      </c>
      <c r="B65" s="107" t="s">
        <v>150</v>
      </c>
      <c r="C65" s="108" t="s">
        <v>226</v>
      </c>
      <c r="D65" s="109">
        <v>19500</v>
      </c>
      <c r="E65" s="110">
        <v>19500</v>
      </c>
      <c r="F65" s="111" t="str">
        <f t="shared" si="0"/>
        <v>-</v>
      </c>
    </row>
    <row r="66" spans="1:6" ht="38.25" x14ac:dyDescent="0.2">
      <c r="A66" s="106" t="s">
        <v>480</v>
      </c>
      <c r="B66" s="107" t="s">
        <v>150</v>
      </c>
      <c r="C66" s="108" t="s">
        <v>487</v>
      </c>
      <c r="D66" s="109">
        <v>19500</v>
      </c>
      <c r="E66" s="110">
        <v>19500</v>
      </c>
      <c r="F66" s="111" t="str">
        <f t="shared" si="0"/>
        <v>-</v>
      </c>
    </row>
    <row r="67" spans="1:6" x14ac:dyDescent="0.2">
      <c r="A67" s="106" t="s">
        <v>178</v>
      </c>
      <c r="B67" s="107" t="s">
        <v>150</v>
      </c>
      <c r="C67" s="108" t="s">
        <v>227</v>
      </c>
      <c r="D67" s="109">
        <v>19500</v>
      </c>
      <c r="E67" s="110">
        <v>19500</v>
      </c>
      <c r="F67" s="111" t="str">
        <f t="shared" si="0"/>
        <v>-</v>
      </c>
    </row>
    <row r="68" spans="1:6" ht="38.25" x14ac:dyDescent="0.2">
      <c r="A68" s="106" t="s">
        <v>180</v>
      </c>
      <c r="B68" s="107" t="s">
        <v>150</v>
      </c>
      <c r="C68" s="108" t="s">
        <v>228</v>
      </c>
      <c r="D68" s="109">
        <v>49600</v>
      </c>
      <c r="E68" s="110">
        <v>48832.46</v>
      </c>
      <c r="F68" s="111">
        <f t="shared" si="0"/>
        <v>767.54000000000087</v>
      </c>
    </row>
    <row r="69" spans="1:6" x14ac:dyDescent="0.2">
      <c r="A69" s="106" t="s">
        <v>182</v>
      </c>
      <c r="B69" s="107" t="s">
        <v>150</v>
      </c>
      <c r="C69" s="108" t="s">
        <v>229</v>
      </c>
      <c r="D69" s="109">
        <v>49600</v>
      </c>
      <c r="E69" s="110">
        <v>48832.46</v>
      </c>
      <c r="F69" s="111">
        <f t="shared" si="0"/>
        <v>767.54000000000087</v>
      </c>
    </row>
    <row r="70" spans="1:6" ht="63.75" x14ac:dyDescent="0.2">
      <c r="A70" s="106" t="s">
        <v>230</v>
      </c>
      <c r="B70" s="107" t="s">
        <v>150</v>
      </c>
      <c r="C70" s="108" t="s">
        <v>231</v>
      </c>
      <c r="D70" s="109">
        <v>10000</v>
      </c>
      <c r="E70" s="110">
        <v>10000</v>
      </c>
      <c r="F70" s="111" t="str">
        <f t="shared" si="0"/>
        <v>-</v>
      </c>
    </row>
    <row r="71" spans="1:6" x14ac:dyDescent="0.2">
      <c r="A71" s="106" t="s">
        <v>195</v>
      </c>
      <c r="B71" s="107" t="s">
        <v>150</v>
      </c>
      <c r="C71" s="108" t="s">
        <v>232</v>
      </c>
      <c r="D71" s="109">
        <v>10000</v>
      </c>
      <c r="E71" s="110">
        <v>10000</v>
      </c>
      <c r="F71" s="111" t="str">
        <f t="shared" si="0"/>
        <v>-</v>
      </c>
    </row>
    <row r="72" spans="1:6" x14ac:dyDescent="0.2">
      <c r="A72" s="106" t="s">
        <v>483</v>
      </c>
      <c r="B72" s="107" t="s">
        <v>150</v>
      </c>
      <c r="C72" s="108" t="s">
        <v>488</v>
      </c>
      <c r="D72" s="109">
        <v>10000</v>
      </c>
      <c r="E72" s="110">
        <v>10000</v>
      </c>
      <c r="F72" s="111" t="str">
        <f t="shared" si="0"/>
        <v>-</v>
      </c>
    </row>
    <row r="73" spans="1:6" x14ac:dyDescent="0.2">
      <c r="A73" s="106" t="s">
        <v>233</v>
      </c>
      <c r="B73" s="107" t="s">
        <v>150</v>
      </c>
      <c r="C73" s="108" t="s">
        <v>234</v>
      </c>
      <c r="D73" s="109">
        <v>10000</v>
      </c>
      <c r="E73" s="110">
        <v>10000</v>
      </c>
      <c r="F73" s="111" t="str">
        <f t="shared" si="0"/>
        <v>-</v>
      </c>
    </row>
    <row r="74" spans="1:6" ht="89.25" x14ac:dyDescent="0.2">
      <c r="A74" s="112" t="s">
        <v>235</v>
      </c>
      <c r="B74" s="107" t="s">
        <v>150</v>
      </c>
      <c r="C74" s="108" t="s">
        <v>236</v>
      </c>
      <c r="D74" s="109">
        <v>27600</v>
      </c>
      <c r="E74" s="110">
        <v>27594</v>
      </c>
      <c r="F74" s="111">
        <f t="shared" si="0"/>
        <v>6</v>
      </c>
    </row>
    <row r="75" spans="1:6" ht="25.5" x14ac:dyDescent="0.2">
      <c r="A75" s="106" t="s">
        <v>176</v>
      </c>
      <c r="B75" s="107" t="s">
        <v>150</v>
      </c>
      <c r="C75" s="108" t="s">
        <v>237</v>
      </c>
      <c r="D75" s="109">
        <v>27600</v>
      </c>
      <c r="E75" s="110">
        <v>27594</v>
      </c>
      <c r="F75" s="111">
        <f t="shared" si="0"/>
        <v>6</v>
      </c>
    </row>
    <row r="76" spans="1:6" ht="38.25" x14ac:dyDescent="0.2">
      <c r="A76" s="106" t="s">
        <v>480</v>
      </c>
      <c r="B76" s="107" t="s">
        <v>150</v>
      </c>
      <c r="C76" s="108" t="s">
        <v>489</v>
      </c>
      <c r="D76" s="109">
        <v>27600</v>
      </c>
      <c r="E76" s="110">
        <v>27594</v>
      </c>
      <c r="F76" s="111">
        <f t="shared" si="0"/>
        <v>6</v>
      </c>
    </row>
    <row r="77" spans="1:6" x14ac:dyDescent="0.2">
      <c r="A77" s="106" t="s">
        <v>178</v>
      </c>
      <c r="B77" s="107" t="s">
        <v>150</v>
      </c>
      <c r="C77" s="108" t="s">
        <v>238</v>
      </c>
      <c r="D77" s="109">
        <v>27600</v>
      </c>
      <c r="E77" s="110">
        <v>27594</v>
      </c>
      <c r="F77" s="111">
        <f t="shared" si="0"/>
        <v>6</v>
      </c>
    </row>
    <row r="78" spans="1:6" ht="63.75" x14ac:dyDescent="0.2">
      <c r="A78" s="106" t="s">
        <v>239</v>
      </c>
      <c r="B78" s="107" t="s">
        <v>150</v>
      </c>
      <c r="C78" s="108" t="s">
        <v>240</v>
      </c>
      <c r="D78" s="109">
        <v>12000</v>
      </c>
      <c r="E78" s="110">
        <v>11238.46</v>
      </c>
      <c r="F78" s="111">
        <f t="shared" si="0"/>
        <v>761.54000000000087</v>
      </c>
    </row>
    <row r="79" spans="1:6" x14ac:dyDescent="0.2">
      <c r="A79" s="106" t="s">
        <v>195</v>
      </c>
      <c r="B79" s="107" t="s">
        <v>150</v>
      </c>
      <c r="C79" s="108" t="s">
        <v>241</v>
      </c>
      <c r="D79" s="109">
        <v>12000</v>
      </c>
      <c r="E79" s="110">
        <v>11238.46</v>
      </c>
      <c r="F79" s="111">
        <f t="shared" ref="F79:F142" si="1">IF(OR(D79="-",IF(E79="-",0,E79)&gt;=IF(D79="-",0,D79)),"-",IF(D79="-",0,D79)-IF(E79="-",0,E79))</f>
        <v>761.54000000000087</v>
      </c>
    </row>
    <row r="80" spans="1:6" x14ac:dyDescent="0.2">
      <c r="A80" s="106" t="s">
        <v>483</v>
      </c>
      <c r="B80" s="107" t="s">
        <v>150</v>
      </c>
      <c r="C80" s="108" t="s">
        <v>490</v>
      </c>
      <c r="D80" s="109">
        <v>12000</v>
      </c>
      <c r="E80" s="110">
        <v>11238.46</v>
      </c>
      <c r="F80" s="111">
        <f t="shared" si="1"/>
        <v>761.54000000000087</v>
      </c>
    </row>
    <row r="81" spans="1:6" x14ac:dyDescent="0.2">
      <c r="A81" s="106" t="s">
        <v>233</v>
      </c>
      <c r="B81" s="107" t="s">
        <v>150</v>
      </c>
      <c r="C81" s="108" t="s">
        <v>242</v>
      </c>
      <c r="D81" s="109">
        <v>12000</v>
      </c>
      <c r="E81" s="110">
        <v>11238.46</v>
      </c>
      <c r="F81" s="111">
        <f t="shared" si="1"/>
        <v>761.54000000000087</v>
      </c>
    </row>
    <row r="82" spans="1:6" x14ac:dyDescent="0.2">
      <c r="A82" s="99" t="s">
        <v>243</v>
      </c>
      <c r="B82" s="100" t="s">
        <v>150</v>
      </c>
      <c r="C82" s="101" t="s">
        <v>244</v>
      </c>
      <c r="D82" s="102">
        <v>192700</v>
      </c>
      <c r="E82" s="103">
        <v>192700</v>
      </c>
      <c r="F82" s="104" t="str">
        <f t="shared" si="1"/>
        <v>-</v>
      </c>
    </row>
    <row r="83" spans="1:6" x14ac:dyDescent="0.2">
      <c r="A83" s="106" t="s">
        <v>245</v>
      </c>
      <c r="B83" s="107" t="s">
        <v>150</v>
      </c>
      <c r="C83" s="108" t="s">
        <v>246</v>
      </c>
      <c r="D83" s="109">
        <v>192700</v>
      </c>
      <c r="E83" s="110">
        <v>192700</v>
      </c>
      <c r="F83" s="111" t="str">
        <f t="shared" si="1"/>
        <v>-</v>
      </c>
    </row>
    <row r="84" spans="1:6" ht="38.25" x14ac:dyDescent="0.2">
      <c r="A84" s="106" t="s">
        <v>180</v>
      </c>
      <c r="B84" s="107" t="s">
        <v>150</v>
      </c>
      <c r="C84" s="108" t="s">
        <v>247</v>
      </c>
      <c r="D84" s="109">
        <v>192700</v>
      </c>
      <c r="E84" s="110">
        <v>192700</v>
      </c>
      <c r="F84" s="111" t="str">
        <f t="shared" si="1"/>
        <v>-</v>
      </c>
    </row>
    <row r="85" spans="1:6" x14ac:dyDescent="0.2">
      <c r="A85" s="106" t="s">
        <v>182</v>
      </c>
      <c r="B85" s="107" t="s">
        <v>150</v>
      </c>
      <c r="C85" s="108" t="s">
        <v>248</v>
      </c>
      <c r="D85" s="109">
        <v>192700</v>
      </c>
      <c r="E85" s="110">
        <v>192700</v>
      </c>
      <c r="F85" s="111" t="str">
        <f t="shared" si="1"/>
        <v>-</v>
      </c>
    </row>
    <row r="86" spans="1:6" ht="76.5" x14ac:dyDescent="0.2">
      <c r="A86" s="106" t="s">
        <v>249</v>
      </c>
      <c r="B86" s="107" t="s">
        <v>150</v>
      </c>
      <c r="C86" s="108" t="s">
        <v>250</v>
      </c>
      <c r="D86" s="109">
        <v>192700</v>
      </c>
      <c r="E86" s="110">
        <v>192700</v>
      </c>
      <c r="F86" s="111" t="str">
        <f t="shared" si="1"/>
        <v>-</v>
      </c>
    </row>
    <row r="87" spans="1:6" ht="63.75" x14ac:dyDescent="0.2">
      <c r="A87" s="106" t="s">
        <v>164</v>
      </c>
      <c r="B87" s="107" t="s">
        <v>150</v>
      </c>
      <c r="C87" s="108" t="s">
        <v>251</v>
      </c>
      <c r="D87" s="109">
        <v>186055.46</v>
      </c>
      <c r="E87" s="110">
        <v>186055.46</v>
      </c>
      <c r="F87" s="111" t="str">
        <f t="shared" si="1"/>
        <v>-</v>
      </c>
    </row>
    <row r="88" spans="1:6" ht="25.5" x14ac:dyDescent="0.2">
      <c r="A88" s="106" t="s">
        <v>477</v>
      </c>
      <c r="B88" s="107" t="s">
        <v>150</v>
      </c>
      <c r="C88" s="108" t="s">
        <v>491</v>
      </c>
      <c r="D88" s="109">
        <v>186055.46</v>
      </c>
      <c r="E88" s="110">
        <v>186055.46</v>
      </c>
      <c r="F88" s="111" t="str">
        <f t="shared" si="1"/>
        <v>-</v>
      </c>
    </row>
    <row r="89" spans="1:6" ht="25.5" x14ac:dyDescent="0.2">
      <c r="A89" s="106" t="s">
        <v>166</v>
      </c>
      <c r="B89" s="107" t="s">
        <v>150</v>
      </c>
      <c r="C89" s="108" t="s">
        <v>252</v>
      </c>
      <c r="D89" s="109">
        <v>143498.10999999999</v>
      </c>
      <c r="E89" s="110">
        <v>143498.10999999999</v>
      </c>
      <c r="F89" s="111" t="str">
        <f t="shared" si="1"/>
        <v>-</v>
      </c>
    </row>
    <row r="90" spans="1:6" ht="51" x14ac:dyDescent="0.2">
      <c r="A90" s="106" t="s">
        <v>170</v>
      </c>
      <c r="B90" s="107" t="s">
        <v>150</v>
      </c>
      <c r="C90" s="108" t="s">
        <v>253</v>
      </c>
      <c r="D90" s="109">
        <v>42557.35</v>
      </c>
      <c r="E90" s="110">
        <v>42557.35</v>
      </c>
      <c r="F90" s="111" t="str">
        <f t="shared" si="1"/>
        <v>-</v>
      </c>
    </row>
    <row r="91" spans="1:6" ht="25.5" x14ac:dyDescent="0.2">
      <c r="A91" s="106" t="s">
        <v>176</v>
      </c>
      <c r="B91" s="107" t="s">
        <v>150</v>
      </c>
      <c r="C91" s="108" t="s">
        <v>254</v>
      </c>
      <c r="D91" s="109">
        <v>6644.54</v>
      </c>
      <c r="E91" s="110">
        <v>6644.54</v>
      </c>
      <c r="F91" s="111" t="str">
        <f t="shared" si="1"/>
        <v>-</v>
      </c>
    </row>
    <row r="92" spans="1:6" ht="38.25" x14ac:dyDescent="0.2">
      <c r="A92" s="106" t="s">
        <v>480</v>
      </c>
      <c r="B92" s="107" t="s">
        <v>150</v>
      </c>
      <c r="C92" s="108" t="s">
        <v>492</v>
      </c>
      <c r="D92" s="109">
        <v>6644.54</v>
      </c>
      <c r="E92" s="110">
        <v>6644.54</v>
      </c>
      <c r="F92" s="111" t="str">
        <f t="shared" si="1"/>
        <v>-</v>
      </c>
    </row>
    <row r="93" spans="1:6" x14ac:dyDescent="0.2">
      <c r="A93" s="106" t="s">
        <v>178</v>
      </c>
      <c r="B93" s="107" t="s">
        <v>150</v>
      </c>
      <c r="C93" s="108" t="s">
        <v>255</v>
      </c>
      <c r="D93" s="109">
        <v>6644.54</v>
      </c>
      <c r="E93" s="110">
        <v>6644.54</v>
      </c>
      <c r="F93" s="111" t="str">
        <f t="shared" si="1"/>
        <v>-</v>
      </c>
    </row>
    <row r="94" spans="1:6" ht="25.5" x14ac:dyDescent="0.2">
      <c r="A94" s="99" t="s">
        <v>256</v>
      </c>
      <c r="B94" s="100" t="s">
        <v>150</v>
      </c>
      <c r="C94" s="101" t="s">
        <v>257</v>
      </c>
      <c r="D94" s="102">
        <v>55700</v>
      </c>
      <c r="E94" s="103">
        <v>54610</v>
      </c>
      <c r="F94" s="104">
        <f t="shared" si="1"/>
        <v>1090</v>
      </c>
    </row>
    <row r="95" spans="1:6" ht="38.25" x14ac:dyDescent="0.2">
      <c r="A95" s="106" t="s">
        <v>258</v>
      </c>
      <c r="B95" s="107" t="s">
        <v>150</v>
      </c>
      <c r="C95" s="108" t="s">
        <v>259</v>
      </c>
      <c r="D95" s="109">
        <v>55700</v>
      </c>
      <c r="E95" s="110">
        <v>54610</v>
      </c>
      <c r="F95" s="111">
        <f t="shared" si="1"/>
        <v>1090</v>
      </c>
    </row>
    <row r="96" spans="1:6" ht="63.75" x14ac:dyDescent="0.2">
      <c r="A96" s="106" t="s">
        <v>260</v>
      </c>
      <c r="B96" s="107" t="s">
        <v>150</v>
      </c>
      <c r="C96" s="108" t="s">
        <v>261</v>
      </c>
      <c r="D96" s="109">
        <v>55700</v>
      </c>
      <c r="E96" s="110">
        <v>54610</v>
      </c>
      <c r="F96" s="111">
        <f t="shared" si="1"/>
        <v>1090</v>
      </c>
    </row>
    <row r="97" spans="1:6" x14ac:dyDescent="0.2">
      <c r="A97" s="106" t="s">
        <v>262</v>
      </c>
      <c r="B97" s="107" t="s">
        <v>150</v>
      </c>
      <c r="C97" s="108" t="s">
        <v>263</v>
      </c>
      <c r="D97" s="109">
        <v>53700</v>
      </c>
      <c r="E97" s="110">
        <v>53610</v>
      </c>
      <c r="F97" s="111">
        <f t="shared" si="1"/>
        <v>90</v>
      </c>
    </row>
    <row r="98" spans="1:6" ht="102" x14ac:dyDescent="0.2">
      <c r="A98" s="112" t="s">
        <v>264</v>
      </c>
      <c r="B98" s="107" t="s">
        <v>150</v>
      </c>
      <c r="C98" s="108" t="s">
        <v>265</v>
      </c>
      <c r="D98" s="109">
        <v>53700</v>
      </c>
      <c r="E98" s="110">
        <v>53610</v>
      </c>
      <c r="F98" s="111">
        <f t="shared" si="1"/>
        <v>90</v>
      </c>
    </row>
    <row r="99" spans="1:6" ht="25.5" x14ac:dyDescent="0.2">
      <c r="A99" s="106" t="s">
        <v>176</v>
      </c>
      <c r="B99" s="107" t="s">
        <v>150</v>
      </c>
      <c r="C99" s="108" t="s">
        <v>266</v>
      </c>
      <c r="D99" s="109">
        <v>53700</v>
      </c>
      <c r="E99" s="110">
        <v>53610</v>
      </c>
      <c r="F99" s="111">
        <f t="shared" si="1"/>
        <v>90</v>
      </c>
    </row>
    <row r="100" spans="1:6" ht="38.25" x14ac:dyDescent="0.2">
      <c r="A100" s="106" t="s">
        <v>480</v>
      </c>
      <c r="B100" s="107" t="s">
        <v>150</v>
      </c>
      <c r="C100" s="108" t="s">
        <v>493</v>
      </c>
      <c r="D100" s="109">
        <v>53700</v>
      </c>
      <c r="E100" s="110">
        <v>53610</v>
      </c>
      <c r="F100" s="111">
        <f t="shared" si="1"/>
        <v>90</v>
      </c>
    </row>
    <row r="101" spans="1:6" x14ac:dyDescent="0.2">
      <c r="A101" s="106" t="s">
        <v>178</v>
      </c>
      <c r="B101" s="107" t="s">
        <v>150</v>
      </c>
      <c r="C101" s="108" t="s">
        <v>267</v>
      </c>
      <c r="D101" s="109">
        <v>53700</v>
      </c>
      <c r="E101" s="110">
        <v>53610</v>
      </c>
      <c r="F101" s="111">
        <f t="shared" si="1"/>
        <v>90</v>
      </c>
    </row>
    <row r="102" spans="1:6" ht="25.5" x14ac:dyDescent="0.2">
      <c r="A102" s="106" t="s">
        <v>268</v>
      </c>
      <c r="B102" s="107" t="s">
        <v>150</v>
      </c>
      <c r="C102" s="108" t="s">
        <v>269</v>
      </c>
      <c r="D102" s="109">
        <v>1000</v>
      </c>
      <c r="E102" s="110" t="s">
        <v>44</v>
      </c>
      <c r="F102" s="111">
        <f t="shared" si="1"/>
        <v>1000</v>
      </c>
    </row>
    <row r="103" spans="1:6" ht="102" x14ac:dyDescent="0.2">
      <c r="A103" s="112" t="s">
        <v>270</v>
      </c>
      <c r="B103" s="107" t="s">
        <v>150</v>
      </c>
      <c r="C103" s="108" t="s">
        <v>271</v>
      </c>
      <c r="D103" s="109">
        <v>1000</v>
      </c>
      <c r="E103" s="110" t="s">
        <v>44</v>
      </c>
      <c r="F103" s="111">
        <f t="shared" si="1"/>
        <v>1000</v>
      </c>
    </row>
    <row r="104" spans="1:6" ht="25.5" x14ac:dyDescent="0.2">
      <c r="A104" s="106" t="s">
        <v>176</v>
      </c>
      <c r="B104" s="107" t="s">
        <v>150</v>
      </c>
      <c r="C104" s="108" t="s">
        <v>272</v>
      </c>
      <c r="D104" s="109">
        <v>1000</v>
      </c>
      <c r="E104" s="110" t="s">
        <v>44</v>
      </c>
      <c r="F104" s="111">
        <f t="shared" si="1"/>
        <v>1000</v>
      </c>
    </row>
    <row r="105" spans="1:6" ht="38.25" x14ac:dyDescent="0.2">
      <c r="A105" s="106" t="s">
        <v>480</v>
      </c>
      <c r="B105" s="107" t="s">
        <v>150</v>
      </c>
      <c r="C105" s="108" t="s">
        <v>494</v>
      </c>
      <c r="D105" s="109">
        <v>1000</v>
      </c>
      <c r="E105" s="110" t="s">
        <v>44</v>
      </c>
      <c r="F105" s="111">
        <f t="shared" si="1"/>
        <v>1000</v>
      </c>
    </row>
    <row r="106" spans="1:6" x14ac:dyDescent="0.2">
      <c r="A106" s="106" t="s">
        <v>178</v>
      </c>
      <c r="B106" s="107" t="s">
        <v>150</v>
      </c>
      <c r="C106" s="108" t="s">
        <v>273</v>
      </c>
      <c r="D106" s="109">
        <v>1000</v>
      </c>
      <c r="E106" s="110" t="s">
        <v>44</v>
      </c>
      <c r="F106" s="111">
        <f t="shared" si="1"/>
        <v>1000</v>
      </c>
    </row>
    <row r="107" spans="1:6" ht="25.5" x14ac:dyDescent="0.2">
      <c r="A107" s="106" t="s">
        <v>274</v>
      </c>
      <c r="B107" s="107" t="s">
        <v>150</v>
      </c>
      <c r="C107" s="108" t="s">
        <v>275</v>
      </c>
      <c r="D107" s="109">
        <v>1000</v>
      </c>
      <c r="E107" s="110">
        <v>1000</v>
      </c>
      <c r="F107" s="111" t="str">
        <f t="shared" si="1"/>
        <v>-</v>
      </c>
    </row>
    <row r="108" spans="1:6" ht="102" x14ac:dyDescent="0.2">
      <c r="A108" s="112" t="s">
        <v>276</v>
      </c>
      <c r="B108" s="107" t="s">
        <v>150</v>
      </c>
      <c r="C108" s="108" t="s">
        <v>277</v>
      </c>
      <c r="D108" s="109">
        <v>1000</v>
      </c>
      <c r="E108" s="110">
        <v>1000</v>
      </c>
      <c r="F108" s="111" t="str">
        <f t="shared" si="1"/>
        <v>-</v>
      </c>
    </row>
    <row r="109" spans="1:6" ht="25.5" x14ac:dyDescent="0.2">
      <c r="A109" s="106" t="s">
        <v>176</v>
      </c>
      <c r="B109" s="107" t="s">
        <v>150</v>
      </c>
      <c r="C109" s="108" t="s">
        <v>278</v>
      </c>
      <c r="D109" s="109">
        <v>1000</v>
      </c>
      <c r="E109" s="110">
        <v>1000</v>
      </c>
      <c r="F109" s="111" t="str">
        <f t="shared" si="1"/>
        <v>-</v>
      </c>
    </row>
    <row r="110" spans="1:6" ht="38.25" x14ac:dyDescent="0.2">
      <c r="A110" s="106" t="s">
        <v>480</v>
      </c>
      <c r="B110" s="107" t="s">
        <v>150</v>
      </c>
      <c r="C110" s="108" t="s">
        <v>495</v>
      </c>
      <c r="D110" s="109">
        <v>1000</v>
      </c>
      <c r="E110" s="110">
        <v>1000</v>
      </c>
      <c r="F110" s="111" t="str">
        <f t="shared" si="1"/>
        <v>-</v>
      </c>
    </row>
    <row r="111" spans="1:6" x14ac:dyDescent="0.2">
      <c r="A111" s="106" t="s">
        <v>178</v>
      </c>
      <c r="B111" s="107" t="s">
        <v>150</v>
      </c>
      <c r="C111" s="108" t="s">
        <v>279</v>
      </c>
      <c r="D111" s="109">
        <v>1000</v>
      </c>
      <c r="E111" s="110">
        <v>1000</v>
      </c>
      <c r="F111" s="111" t="str">
        <f t="shared" si="1"/>
        <v>-</v>
      </c>
    </row>
    <row r="112" spans="1:6" x14ac:dyDescent="0.2">
      <c r="A112" s="99" t="s">
        <v>280</v>
      </c>
      <c r="B112" s="100" t="s">
        <v>150</v>
      </c>
      <c r="C112" s="101" t="s">
        <v>281</v>
      </c>
      <c r="D112" s="102">
        <v>773500</v>
      </c>
      <c r="E112" s="103">
        <v>772259.05</v>
      </c>
      <c r="F112" s="104">
        <f t="shared" si="1"/>
        <v>1240.9499999999534</v>
      </c>
    </row>
    <row r="113" spans="1:6" x14ac:dyDescent="0.2">
      <c r="A113" s="106" t="s">
        <v>282</v>
      </c>
      <c r="B113" s="107" t="s">
        <v>150</v>
      </c>
      <c r="C113" s="108" t="s">
        <v>283</v>
      </c>
      <c r="D113" s="109">
        <v>773500</v>
      </c>
      <c r="E113" s="110">
        <v>772259.05</v>
      </c>
      <c r="F113" s="111">
        <f t="shared" si="1"/>
        <v>1240.9499999999534</v>
      </c>
    </row>
    <row r="114" spans="1:6" ht="38.25" x14ac:dyDescent="0.2">
      <c r="A114" s="106" t="s">
        <v>284</v>
      </c>
      <c r="B114" s="107" t="s">
        <v>150</v>
      </c>
      <c r="C114" s="108" t="s">
        <v>285</v>
      </c>
      <c r="D114" s="109">
        <v>773500</v>
      </c>
      <c r="E114" s="110">
        <v>772259.05</v>
      </c>
      <c r="F114" s="111">
        <f t="shared" si="1"/>
        <v>1240.9499999999534</v>
      </c>
    </row>
    <row r="115" spans="1:6" ht="38.25" x14ac:dyDescent="0.2">
      <c r="A115" s="106" t="s">
        <v>286</v>
      </c>
      <c r="B115" s="107" t="s">
        <v>150</v>
      </c>
      <c r="C115" s="108" t="s">
        <v>287</v>
      </c>
      <c r="D115" s="109">
        <v>744400</v>
      </c>
      <c r="E115" s="110">
        <v>743253.89</v>
      </c>
      <c r="F115" s="111">
        <f t="shared" si="1"/>
        <v>1146.109999999986</v>
      </c>
    </row>
    <row r="116" spans="1:6" ht="102" x14ac:dyDescent="0.2">
      <c r="A116" s="112" t="s">
        <v>288</v>
      </c>
      <c r="B116" s="107" t="s">
        <v>150</v>
      </c>
      <c r="C116" s="108" t="s">
        <v>289</v>
      </c>
      <c r="D116" s="109">
        <v>484500</v>
      </c>
      <c r="E116" s="110">
        <v>483362</v>
      </c>
      <c r="F116" s="111">
        <f t="shared" si="1"/>
        <v>1138</v>
      </c>
    </row>
    <row r="117" spans="1:6" ht="25.5" x14ac:dyDescent="0.2">
      <c r="A117" s="106" t="s">
        <v>176</v>
      </c>
      <c r="B117" s="107" t="s">
        <v>150</v>
      </c>
      <c r="C117" s="108" t="s">
        <v>290</v>
      </c>
      <c r="D117" s="109">
        <v>484500</v>
      </c>
      <c r="E117" s="110">
        <v>483362</v>
      </c>
      <c r="F117" s="111">
        <f t="shared" si="1"/>
        <v>1138</v>
      </c>
    </row>
    <row r="118" spans="1:6" ht="38.25" x14ac:dyDescent="0.2">
      <c r="A118" s="106" t="s">
        <v>480</v>
      </c>
      <c r="B118" s="107" t="s">
        <v>150</v>
      </c>
      <c r="C118" s="108" t="s">
        <v>496</v>
      </c>
      <c r="D118" s="109">
        <v>484500</v>
      </c>
      <c r="E118" s="110">
        <v>483362</v>
      </c>
      <c r="F118" s="111">
        <f t="shared" si="1"/>
        <v>1138</v>
      </c>
    </row>
    <row r="119" spans="1:6" x14ac:dyDescent="0.2">
      <c r="A119" s="106" t="s">
        <v>178</v>
      </c>
      <c r="B119" s="107" t="s">
        <v>150</v>
      </c>
      <c r="C119" s="108" t="s">
        <v>291</v>
      </c>
      <c r="D119" s="109">
        <v>484500</v>
      </c>
      <c r="E119" s="110">
        <v>483362</v>
      </c>
      <c r="F119" s="111">
        <f t="shared" si="1"/>
        <v>1138</v>
      </c>
    </row>
    <row r="120" spans="1:6" ht="89.25" x14ac:dyDescent="0.2">
      <c r="A120" s="112" t="s">
        <v>292</v>
      </c>
      <c r="B120" s="107" t="s">
        <v>150</v>
      </c>
      <c r="C120" s="108" t="s">
        <v>293</v>
      </c>
      <c r="D120" s="109">
        <v>259900</v>
      </c>
      <c r="E120" s="110">
        <v>259891.89</v>
      </c>
      <c r="F120" s="111">
        <f t="shared" si="1"/>
        <v>8.1099999999860302</v>
      </c>
    </row>
    <row r="121" spans="1:6" ht="25.5" x14ac:dyDescent="0.2">
      <c r="A121" s="106" t="s">
        <v>176</v>
      </c>
      <c r="B121" s="107" t="s">
        <v>150</v>
      </c>
      <c r="C121" s="108" t="s">
        <v>294</v>
      </c>
      <c r="D121" s="109">
        <v>259900</v>
      </c>
      <c r="E121" s="110">
        <v>259891.89</v>
      </c>
      <c r="F121" s="111">
        <f t="shared" si="1"/>
        <v>8.1099999999860302</v>
      </c>
    </row>
    <row r="122" spans="1:6" ht="38.25" x14ac:dyDescent="0.2">
      <c r="A122" s="106" t="s">
        <v>480</v>
      </c>
      <c r="B122" s="107" t="s">
        <v>150</v>
      </c>
      <c r="C122" s="108" t="s">
        <v>497</v>
      </c>
      <c r="D122" s="109">
        <v>259900</v>
      </c>
      <c r="E122" s="110">
        <v>259891.89</v>
      </c>
      <c r="F122" s="111">
        <f t="shared" si="1"/>
        <v>8.1099999999860302</v>
      </c>
    </row>
    <row r="123" spans="1:6" x14ac:dyDescent="0.2">
      <c r="A123" s="106" t="s">
        <v>178</v>
      </c>
      <c r="B123" s="107" t="s">
        <v>150</v>
      </c>
      <c r="C123" s="108" t="s">
        <v>295</v>
      </c>
      <c r="D123" s="109">
        <v>259900</v>
      </c>
      <c r="E123" s="110">
        <v>259891.89</v>
      </c>
      <c r="F123" s="111">
        <f t="shared" si="1"/>
        <v>8.1099999999860302</v>
      </c>
    </row>
    <row r="124" spans="1:6" ht="38.25" x14ac:dyDescent="0.2">
      <c r="A124" s="106" t="s">
        <v>296</v>
      </c>
      <c r="B124" s="107" t="s">
        <v>150</v>
      </c>
      <c r="C124" s="108" t="s">
        <v>297</v>
      </c>
      <c r="D124" s="109">
        <v>29100</v>
      </c>
      <c r="E124" s="110">
        <v>29005.16</v>
      </c>
      <c r="F124" s="111">
        <f t="shared" si="1"/>
        <v>94.840000000000146</v>
      </c>
    </row>
    <row r="125" spans="1:6" ht="89.25" x14ac:dyDescent="0.2">
      <c r="A125" s="106" t="s">
        <v>298</v>
      </c>
      <c r="B125" s="107" t="s">
        <v>150</v>
      </c>
      <c r="C125" s="108" t="s">
        <v>299</v>
      </c>
      <c r="D125" s="109">
        <v>29100</v>
      </c>
      <c r="E125" s="110">
        <v>29005.16</v>
      </c>
      <c r="F125" s="111">
        <f t="shared" si="1"/>
        <v>94.840000000000146</v>
      </c>
    </row>
    <row r="126" spans="1:6" ht="25.5" x14ac:dyDescent="0.2">
      <c r="A126" s="106" t="s">
        <v>176</v>
      </c>
      <c r="B126" s="107" t="s">
        <v>150</v>
      </c>
      <c r="C126" s="108" t="s">
        <v>300</v>
      </c>
      <c r="D126" s="109">
        <v>29100</v>
      </c>
      <c r="E126" s="110">
        <v>29005.16</v>
      </c>
      <c r="F126" s="111">
        <f t="shared" si="1"/>
        <v>94.840000000000146</v>
      </c>
    </row>
    <row r="127" spans="1:6" ht="38.25" x14ac:dyDescent="0.2">
      <c r="A127" s="106" t="s">
        <v>480</v>
      </c>
      <c r="B127" s="107" t="s">
        <v>150</v>
      </c>
      <c r="C127" s="108" t="s">
        <v>498</v>
      </c>
      <c r="D127" s="109">
        <v>29100</v>
      </c>
      <c r="E127" s="110">
        <v>29005.16</v>
      </c>
      <c r="F127" s="111">
        <f t="shared" si="1"/>
        <v>94.840000000000146</v>
      </c>
    </row>
    <row r="128" spans="1:6" x14ac:dyDescent="0.2">
      <c r="A128" s="106" t="s">
        <v>178</v>
      </c>
      <c r="B128" s="107" t="s">
        <v>150</v>
      </c>
      <c r="C128" s="108" t="s">
        <v>301</v>
      </c>
      <c r="D128" s="109">
        <v>29100</v>
      </c>
      <c r="E128" s="110">
        <v>29005.16</v>
      </c>
      <c r="F128" s="111">
        <f t="shared" si="1"/>
        <v>94.840000000000146</v>
      </c>
    </row>
    <row r="129" spans="1:6" x14ac:dyDescent="0.2">
      <c r="A129" s="99" t="s">
        <v>302</v>
      </c>
      <c r="B129" s="100" t="s">
        <v>150</v>
      </c>
      <c r="C129" s="101" t="s">
        <v>303</v>
      </c>
      <c r="D129" s="102">
        <v>13391200</v>
      </c>
      <c r="E129" s="103">
        <v>13352617.189999999</v>
      </c>
      <c r="F129" s="104">
        <f t="shared" si="1"/>
        <v>38582.810000000522</v>
      </c>
    </row>
    <row r="130" spans="1:6" x14ac:dyDescent="0.2">
      <c r="A130" s="106" t="s">
        <v>304</v>
      </c>
      <c r="B130" s="107" t="s">
        <v>150</v>
      </c>
      <c r="C130" s="108" t="s">
        <v>305</v>
      </c>
      <c r="D130" s="109">
        <v>14200</v>
      </c>
      <c r="E130" s="110">
        <v>13181.76</v>
      </c>
      <c r="F130" s="111">
        <f t="shared" si="1"/>
        <v>1018.2399999999998</v>
      </c>
    </row>
    <row r="131" spans="1:6" ht="38.25" x14ac:dyDescent="0.2">
      <c r="A131" s="106" t="s">
        <v>306</v>
      </c>
      <c r="B131" s="107" t="s">
        <v>150</v>
      </c>
      <c r="C131" s="108" t="s">
        <v>307</v>
      </c>
      <c r="D131" s="109">
        <v>14200</v>
      </c>
      <c r="E131" s="110">
        <v>13181.76</v>
      </c>
      <c r="F131" s="111">
        <f t="shared" si="1"/>
        <v>1018.2399999999998</v>
      </c>
    </row>
    <row r="132" spans="1:6" ht="38.25" x14ac:dyDescent="0.2">
      <c r="A132" s="106" t="s">
        <v>308</v>
      </c>
      <c r="B132" s="107" t="s">
        <v>150</v>
      </c>
      <c r="C132" s="108" t="s">
        <v>309</v>
      </c>
      <c r="D132" s="109">
        <v>14200</v>
      </c>
      <c r="E132" s="110">
        <v>13181.76</v>
      </c>
      <c r="F132" s="111">
        <f t="shared" si="1"/>
        <v>1018.2399999999998</v>
      </c>
    </row>
    <row r="133" spans="1:6" ht="114.75" x14ac:dyDescent="0.2">
      <c r="A133" s="112" t="s">
        <v>310</v>
      </c>
      <c r="B133" s="107" t="s">
        <v>150</v>
      </c>
      <c r="C133" s="108" t="s">
        <v>311</v>
      </c>
      <c r="D133" s="109">
        <v>13200</v>
      </c>
      <c r="E133" s="110">
        <v>13181.76</v>
      </c>
      <c r="F133" s="111">
        <f t="shared" si="1"/>
        <v>18.239999999999782</v>
      </c>
    </row>
    <row r="134" spans="1:6" ht="25.5" x14ac:dyDescent="0.2">
      <c r="A134" s="106" t="s">
        <v>176</v>
      </c>
      <c r="B134" s="107" t="s">
        <v>150</v>
      </c>
      <c r="C134" s="108" t="s">
        <v>312</v>
      </c>
      <c r="D134" s="109">
        <v>13200</v>
      </c>
      <c r="E134" s="110">
        <v>13181.76</v>
      </c>
      <c r="F134" s="111">
        <f t="shared" si="1"/>
        <v>18.239999999999782</v>
      </c>
    </row>
    <row r="135" spans="1:6" ht="38.25" x14ac:dyDescent="0.2">
      <c r="A135" s="106" t="s">
        <v>480</v>
      </c>
      <c r="B135" s="107" t="s">
        <v>150</v>
      </c>
      <c r="C135" s="108" t="s">
        <v>499</v>
      </c>
      <c r="D135" s="109">
        <v>13200</v>
      </c>
      <c r="E135" s="110">
        <v>13181.76</v>
      </c>
      <c r="F135" s="111">
        <f t="shared" si="1"/>
        <v>18.239999999999782</v>
      </c>
    </row>
    <row r="136" spans="1:6" x14ac:dyDescent="0.2">
      <c r="A136" s="106" t="s">
        <v>178</v>
      </c>
      <c r="B136" s="107" t="s">
        <v>150</v>
      </c>
      <c r="C136" s="108" t="s">
        <v>313</v>
      </c>
      <c r="D136" s="109">
        <v>13200</v>
      </c>
      <c r="E136" s="110">
        <v>13181.76</v>
      </c>
      <c r="F136" s="111">
        <f t="shared" si="1"/>
        <v>18.239999999999782</v>
      </c>
    </row>
    <row r="137" spans="1:6" ht="89.25" x14ac:dyDescent="0.2">
      <c r="A137" s="112" t="s">
        <v>314</v>
      </c>
      <c r="B137" s="107" t="s">
        <v>150</v>
      </c>
      <c r="C137" s="108" t="s">
        <v>315</v>
      </c>
      <c r="D137" s="109">
        <v>1000</v>
      </c>
      <c r="E137" s="110" t="s">
        <v>44</v>
      </c>
      <c r="F137" s="111">
        <f t="shared" si="1"/>
        <v>1000</v>
      </c>
    </row>
    <row r="138" spans="1:6" ht="25.5" x14ac:dyDescent="0.2">
      <c r="A138" s="106" t="s">
        <v>176</v>
      </c>
      <c r="B138" s="107" t="s">
        <v>150</v>
      </c>
      <c r="C138" s="108" t="s">
        <v>316</v>
      </c>
      <c r="D138" s="109">
        <v>1000</v>
      </c>
      <c r="E138" s="110" t="s">
        <v>44</v>
      </c>
      <c r="F138" s="111">
        <f t="shared" si="1"/>
        <v>1000</v>
      </c>
    </row>
    <row r="139" spans="1:6" ht="38.25" x14ac:dyDescent="0.2">
      <c r="A139" s="106" t="s">
        <v>480</v>
      </c>
      <c r="B139" s="107" t="s">
        <v>150</v>
      </c>
      <c r="C139" s="108" t="s">
        <v>500</v>
      </c>
      <c r="D139" s="109">
        <v>1000</v>
      </c>
      <c r="E139" s="110" t="s">
        <v>44</v>
      </c>
      <c r="F139" s="111">
        <f t="shared" si="1"/>
        <v>1000</v>
      </c>
    </row>
    <row r="140" spans="1:6" x14ac:dyDescent="0.2">
      <c r="A140" s="106" t="s">
        <v>178</v>
      </c>
      <c r="B140" s="107" t="s">
        <v>150</v>
      </c>
      <c r="C140" s="108" t="s">
        <v>317</v>
      </c>
      <c r="D140" s="109">
        <v>1000</v>
      </c>
      <c r="E140" s="110" t="s">
        <v>44</v>
      </c>
      <c r="F140" s="111">
        <f t="shared" si="1"/>
        <v>1000</v>
      </c>
    </row>
    <row r="141" spans="1:6" x14ac:dyDescent="0.2">
      <c r="A141" s="106" t="s">
        <v>318</v>
      </c>
      <c r="B141" s="107" t="s">
        <v>150</v>
      </c>
      <c r="C141" s="108" t="s">
        <v>319</v>
      </c>
      <c r="D141" s="109">
        <v>12411000</v>
      </c>
      <c r="E141" s="110">
        <v>12409673.23</v>
      </c>
      <c r="F141" s="111">
        <f t="shared" si="1"/>
        <v>1326.769999999553</v>
      </c>
    </row>
    <row r="142" spans="1:6" ht="38.25" x14ac:dyDescent="0.2">
      <c r="A142" s="106" t="s">
        <v>306</v>
      </c>
      <c r="B142" s="107" t="s">
        <v>150</v>
      </c>
      <c r="C142" s="108" t="s">
        <v>320</v>
      </c>
      <c r="D142" s="109">
        <v>12411000</v>
      </c>
      <c r="E142" s="110">
        <v>12409673.23</v>
      </c>
      <c r="F142" s="111">
        <f t="shared" si="1"/>
        <v>1326.769999999553</v>
      </c>
    </row>
    <row r="143" spans="1:6" ht="38.25" x14ac:dyDescent="0.2">
      <c r="A143" s="106" t="s">
        <v>308</v>
      </c>
      <c r="B143" s="107" t="s">
        <v>150</v>
      </c>
      <c r="C143" s="108" t="s">
        <v>321</v>
      </c>
      <c r="D143" s="109">
        <v>12411000</v>
      </c>
      <c r="E143" s="110">
        <v>12409673.23</v>
      </c>
      <c r="F143" s="111">
        <f t="shared" ref="F143:F206" si="2">IF(OR(D143="-",IF(E143="-",0,E143)&gt;=IF(D143="-",0,D143)),"-",IF(D143="-",0,D143)-IF(E143="-",0,E143))</f>
        <v>1326.769999999553</v>
      </c>
    </row>
    <row r="144" spans="1:6" ht="102" x14ac:dyDescent="0.2">
      <c r="A144" s="112" t="s">
        <v>322</v>
      </c>
      <c r="B144" s="107" t="s">
        <v>150</v>
      </c>
      <c r="C144" s="108" t="s">
        <v>323</v>
      </c>
      <c r="D144" s="109">
        <v>111000</v>
      </c>
      <c r="E144" s="110">
        <v>109673.23</v>
      </c>
      <c r="F144" s="111">
        <f t="shared" si="2"/>
        <v>1326.7700000000041</v>
      </c>
    </row>
    <row r="145" spans="1:6" ht="25.5" x14ac:dyDescent="0.2">
      <c r="A145" s="106" t="s">
        <v>176</v>
      </c>
      <c r="B145" s="107" t="s">
        <v>150</v>
      </c>
      <c r="C145" s="108" t="s">
        <v>324</v>
      </c>
      <c r="D145" s="109">
        <v>111000</v>
      </c>
      <c r="E145" s="110">
        <v>109673.23</v>
      </c>
      <c r="F145" s="111">
        <f t="shared" si="2"/>
        <v>1326.7700000000041</v>
      </c>
    </row>
    <row r="146" spans="1:6" ht="38.25" x14ac:dyDescent="0.2">
      <c r="A146" s="106" t="s">
        <v>480</v>
      </c>
      <c r="B146" s="107" t="s">
        <v>150</v>
      </c>
      <c r="C146" s="108" t="s">
        <v>501</v>
      </c>
      <c r="D146" s="109">
        <v>111000</v>
      </c>
      <c r="E146" s="110">
        <v>109673.23</v>
      </c>
      <c r="F146" s="111">
        <f t="shared" si="2"/>
        <v>1326.7700000000041</v>
      </c>
    </row>
    <row r="147" spans="1:6" x14ac:dyDescent="0.2">
      <c r="A147" s="106" t="s">
        <v>178</v>
      </c>
      <c r="B147" s="107" t="s">
        <v>150</v>
      </c>
      <c r="C147" s="108" t="s">
        <v>325</v>
      </c>
      <c r="D147" s="109">
        <v>111000</v>
      </c>
      <c r="E147" s="110">
        <v>109673.23</v>
      </c>
      <c r="F147" s="111">
        <f t="shared" si="2"/>
        <v>1326.7700000000041</v>
      </c>
    </row>
    <row r="148" spans="1:6" ht="102" x14ac:dyDescent="0.2">
      <c r="A148" s="112" t="s">
        <v>326</v>
      </c>
      <c r="B148" s="107" t="s">
        <v>150</v>
      </c>
      <c r="C148" s="108" t="s">
        <v>327</v>
      </c>
      <c r="D148" s="109">
        <v>12300000</v>
      </c>
      <c r="E148" s="110">
        <v>12300000</v>
      </c>
      <c r="F148" s="111" t="str">
        <f t="shared" si="2"/>
        <v>-</v>
      </c>
    </row>
    <row r="149" spans="1:6" ht="25.5" x14ac:dyDescent="0.2">
      <c r="A149" s="106" t="s">
        <v>176</v>
      </c>
      <c r="B149" s="107" t="s">
        <v>150</v>
      </c>
      <c r="C149" s="108" t="s">
        <v>328</v>
      </c>
      <c r="D149" s="109">
        <v>12300000</v>
      </c>
      <c r="E149" s="110">
        <v>12300000</v>
      </c>
      <c r="F149" s="111" t="str">
        <f t="shared" si="2"/>
        <v>-</v>
      </c>
    </row>
    <row r="150" spans="1:6" ht="38.25" x14ac:dyDescent="0.2">
      <c r="A150" s="106" t="s">
        <v>480</v>
      </c>
      <c r="B150" s="107" t="s">
        <v>150</v>
      </c>
      <c r="C150" s="108" t="s">
        <v>502</v>
      </c>
      <c r="D150" s="109">
        <v>12300000</v>
      </c>
      <c r="E150" s="110">
        <v>12300000</v>
      </c>
      <c r="F150" s="111" t="str">
        <f t="shared" si="2"/>
        <v>-</v>
      </c>
    </row>
    <row r="151" spans="1:6" x14ac:dyDescent="0.2">
      <c r="A151" s="106" t="s">
        <v>178</v>
      </c>
      <c r="B151" s="107" t="s">
        <v>150</v>
      </c>
      <c r="C151" s="108" t="s">
        <v>329</v>
      </c>
      <c r="D151" s="109">
        <v>12300000</v>
      </c>
      <c r="E151" s="110">
        <v>12300000</v>
      </c>
      <c r="F151" s="111" t="str">
        <f t="shared" si="2"/>
        <v>-</v>
      </c>
    </row>
    <row r="152" spans="1:6" x14ac:dyDescent="0.2">
      <c r="A152" s="106" t="s">
        <v>330</v>
      </c>
      <c r="B152" s="107" t="s">
        <v>150</v>
      </c>
      <c r="C152" s="108" t="s">
        <v>331</v>
      </c>
      <c r="D152" s="109">
        <v>966000</v>
      </c>
      <c r="E152" s="110">
        <v>929762.2</v>
      </c>
      <c r="F152" s="111">
        <f t="shared" si="2"/>
        <v>36237.800000000047</v>
      </c>
    </row>
    <row r="153" spans="1:6" ht="38.25" x14ac:dyDescent="0.2">
      <c r="A153" s="106" t="s">
        <v>306</v>
      </c>
      <c r="B153" s="107" t="s">
        <v>150</v>
      </c>
      <c r="C153" s="108" t="s">
        <v>332</v>
      </c>
      <c r="D153" s="109">
        <v>965000</v>
      </c>
      <c r="E153" s="110">
        <v>929762.2</v>
      </c>
      <c r="F153" s="111">
        <f t="shared" si="2"/>
        <v>35237.800000000047</v>
      </c>
    </row>
    <row r="154" spans="1:6" ht="25.5" x14ac:dyDescent="0.2">
      <c r="A154" s="106" t="s">
        <v>333</v>
      </c>
      <c r="B154" s="107" t="s">
        <v>150</v>
      </c>
      <c r="C154" s="108" t="s">
        <v>334</v>
      </c>
      <c r="D154" s="109">
        <v>965000</v>
      </c>
      <c r="E154" s="110">
        <v>929762.2</v>
      </c>
      <c r="F154" s="111">
        <f t="shared" si="2"/>
        <v>35237.800000000047</v>
      </c>
    </row>
    <row r="155" spans="1:6" ht="76.5" x14ac:dyDescent="0.2">
      <c r="A155" s="106" t="s">
        <v>335</v>
      </c>
      <c r="B155" s="107" t="s">
        <v>150</v>
      </c>
      <c r="C155" s="108" t="s">
        <v>336</v>
      </c>
      <c r="D155" s="109">
        <v>400900</v>
      </c>
      <c r="E155" s="110">
        <v>365894.98</v>
      </c>
      <c r="F155" s="111">
        <f t="shared" si="2"/>
        <v>35005.020000000019</v>
      </c>
    </row>
    <row r="156" spans="1:6" ht="25.5" x14ac:dyDescent="0.2">
      <c r="A156" s="106" t="s">
        <v>176</v>
      </c>
      <c r="B156" s="107" t="s">
        <v>150</v>
      </c>
      <c r="C156" s="108" t="s">
        <v>337</v>
      </c>
      <c r="D156" s="109">
        <v>400900</v>
      </c>
      <c r="E156" s="110">
        <v>365894.98</v>
      </c>
      <c r="F156" s="111">
        <f t="shared" si="2"/>
        <v>35005.020000000019</v>
      </c>
    </row>
    <row r="157" spans="1:6" ht="38.25" x14ac:dyDescent="0.2">
      <c r="A157" s="106" t="s">
        <v>480</v>
      </c>
      <c r="B157" s="107" t="s">
        <v>150</v>
      </c>
      <c r="C157" s="108" t="s">
        <v>503</v>
      </c>
      <c r="D157" s="109">
        <v>400900</v>
      </c>
      <c r="E157" s="110">
        <v>365894.98</v>
      </c>
      <c r="F157" s="111">
        <f t="shared" si="2"/>
        <v>35005.020000000019</v>
      </c>
    </row>
    <row r="158" spans="1:6" x14ac:dyDescent="0.2">
      <c r="A158" s="106" t="s">
        <v>178</v>
      </c>
      <c r="B158" s="107" t="s">
        <v>150</v>
      </c>
      <c r="C158" s="108" t="s">
        <v>338</v>
      </c>
      <c r="D158" s="109">
        <v>400900</v>
      </c>
      <c r="E158" s="110">
        <v>365894.98</v>
      </c>
      <c r="F158" s="111">
        <f t="shared" si="2"/>
        <v>35005.020000000019</v>
      </c>
    </row>
    <row r="159" spans="1:6" ht="89.25" x14ac:dyDescent="0.2">
      <c r="A159" s="112" t="s">
        <v>339</v>
      </c>
      <c r="B159" s="107" t="s">
        <v>150</v>
      </c>
      <c r="C159" s="108" t="s">
        <v>340</v>
      </c>
      <c r="D159" s="109">
        <v>85600</v>
      </c>
      <c r="E159" s="110">
        <v>85497.2</v>
      </c>
      <c r="F159" s="111">
        <f t="shared" si="2"/>
        <v>102.80000000000291</v>
      </c>
    </row>
    <row r="160" spans="1:6" ht="25.5" x14ac:dyDescent="0.2">
      <c r="A160" s="106" t="s">
        <v>176</v>
      </c>
      <c r="B160" s="107" t="s">
        <v>150</v>
      </c>
      <c r="C160" s="108" t="s">
        <v>341</v>
      </c>
      <c r="D160" s="109">
        <v>85600</v>
      </c>
      <c r="E160" s="110">
        <v>85497.2</v>
      </c>
      <c r="F160" s="111">
        <f t="shared" si="2"/>
        <v>102.80000000000291</v>
      </c>
    </row>
    <row r="161" spans="1:6" ht="38.25" x14ac:dyDescent="0.2">
      <c r="A161" s="106" t="s">
        <v>480</v>
      </c>
      <c r="B161" s="107" t="s">
        <v>150</v>
      </c>
      <c r="C161" s="108" t="s">
        <v>504</v>
      </c>
      <c r="D161" s="109">
        <v>85600</v>
      </c>
      <c r="E161" s="110">
        <v>85497.2</v>
      </c>
      <c r="F161" s="111">
        <f t="shared" si="2"/>
        <v>102.80000000000291</v>
      </c>
    </row>
    <row r="162" spans="1:6" x14ac:dyDescent="0.2">
      <c r="A162" s="106" t="s">
        <v>178</v>
      </c>
      <c r="B162" s="107" t="s">
        <v>150</v>
      </c>
      <c r="C162" s="108" t="s">
        <v>342</v>
      </c>
      <c r="D162" s="109">
        <v>85600</v>
      </c>
      <c r="E162" s="110">
        <v>85497.2</v>
      </c>
      <c r="F162" s="111">
        <f t="shared" si="2"/>
        <v>102.80000000000291</v>
      </c>
    </row>
    <row r="163" spans="1:6" ht="89.25" x14ac:dyDescent="0.2">
      <c r="A163" s="112" t="s">
        <v>343</v>
      </c>
      <c r="B163" s="107" t="s">
        <v>150</v>
      </c>
      <c r="C163" s="108" t="s">
        <v>344</v>
      </c>
      <c r="D163" s="109">
        <v>478500</v>
      </c>
      <c r="E163" s="110">
        <v>478370.02</v>
      </c>
      <c r="F163" s="111">
        <f t="shared" si="2"/>
        <v>129.97999999998137</v>
      </c>
    </row>
    <row r="164" spans="1:6" ht="25.5" x14ac:dyDescent="0.2">
      <c r="A164" s="106" t="s">
        <v>176</v>
      </c>
      <c r="B164" s="107" t="s">
        <v>150</v>
      </c>
      <c r="C164" s="108" t="s">
        <v>345</v>
      </c>
      <c r="D164" s="109">
        <v>478500</v>
      </c>
      <c r="E164" s="110">
        <v>478370.02</v>
      </c>
      <c r="F164" s="111">
        <f t="shared" si="2"/>
        <v>129.97999999998137</v>
      </c>
    </row>
    <row r="165" spans="1:6" ht="38.25" x14ac:dyDescent="0.2">
      <c r="A165" s="106" t="s">
        <v>480</v>
      </c>
      <c r="B165" s="107" t="s">
        <v>150</v>
      </c>
      <c r="C165" s="108" t="s">
        <v>505</v>
      </c>
      <c r="D165" s="109">
        <v>478500</v>
      </c>
      <c r="E165" s="110">
        <v>478370.02</v>
      </c>
      <c r="F165" s="111">
        <f t="shared" si="2"/>
        <v>129.97999999998137</v>
      </c>
    </row>
    <row r="166" spans="1:6" x14ac:dyDescent="0.2">
      <c r="A166" s="106" t="s">
        <v>178</v>
      </c>
      <c r="B166" s="107" t="s">
        <v>150</v>
      </c>
      <c r="C166" s="108" t="s">
        <v>346</v>
      </c>
      <c r="D166" s="109">
        <v>478500</v>
      </c>
      <c r="E166" s="110">
        <v>478370.02</v>
      </c>
      <c r="F166" s="111">
        <f t="shared" si="2"/>
        <v>129.97999999998137</v>
      </c>
    </row>
    <row r="167" spans="1:6" ht="38.25" x14ac:dyDescent="0.2">
      <c r="A167" s="106" t="s">
        <v>347</v>
      </c>
      <c r="B167" s="107" t="s">
        <v>150</v>
      </c>
      <c r="C167" s="108" t="s">
        <v>348</v>
      </c>
      <c r="D167" s="109">
        <v>1000</v>
      </c>
      <c r="E167" s="110" t="s">
        <v>44</v>
      </c>
      <c r="F167" s="111">
        <f t="shared" si="2"/>
        <v>1000</v>
      </c>
    </row>
    <row r="168" spans="1:6" ht="30.75" customHeight="1" x14ac:dyDescent="0.2">
      <c r="A168" s="106" t="s">
        <v>516</v>
      </c>
      <c r="B168" s="107" t="s">
        <v>150</v>
      </c>
      <c r="C168" s="108" t="s">
        <v>349</v>
      </c>
      <c r="D168" s="109">
        <v>1000</v>
      </c>
      <c r="E168" s="110" t="s">
        <v>44</v>
      </c>
      <c r="F168" s="111">
        <f t="shared" si="2"/>
        <v>1000</v>
      </c>
    </row>
    <row r="169" spans="1:6" ht="114.75" x14ac:dyDescent="0.2">
      <c r="A169" s="112" t="s">
        <v>350</v>
      </c>
      <c r="B169" s="107" t="s">
        <v>150</v>
      </c>
      <c r="C169" s="108" t="s">
        <v>351</v>
      </c>
      <c r="D169" s="109">
        <v>1000</v>
      </c>
      <c r="E169" s="110" t="s">
        <v>44</v>
      </c>
      <c r="F169" s="111">
        <f t="shared" si="2"/>
        <v>1000</v>
      </c>
    </row>
    <row r="170" spans="1:6" ht="25.5" x14ac:dyDescent="0.2">
      <c r="A170" s="106" t="s">
        <v>176</v>
      </c>
      <c r="B170" s="107" t="s">
        <v>150</v>
      </c>
      <c r="C170" s="108" t="s">
        <v>352</v>
      </c>
      <c r="D170" s="109">
        <v>1000</v>
      </c>
      <c r="E170" s="110" t="s">
        <v>44</v>
      </c>
      <c r="F170" s="111">
        <f t="shared" si="2"/>
        <v>1000</v>
      </c>
    </row>
    <row r="171" spans="1:6" ht="38.25" x14ac:dyDescent="0.2">
      <c r="A171" s="106" t="s">
        <v>480</v>
      </c>
      <c r="B171" s="107" t="s">
        <v>150</v>
      </c>
      <c r="C171" s="108" t="s">
        <v>506</v>
      </c>
      <c r="D171" s="109">
        <v>1000</v>
      </c>
      <c r="E171" s="110" t="s">
        <v>44</v>
      </c>
      <c r="F171" s="111">
        <f t="shared" si="2"/>
        <v>1000</v>
      </c>
    </row>
    <row r="172" spans="1:6" x14ac:dyDescent="0.2">
      <c r="A172" s="106" t="s">
        <v>178</v>
      </c>
      <c r="B172" s="107" t="s">
        <v>150</v>
      </c>
      <c r="C172" s="108" t="s">
        <v>353</v>
      </c>
      <c r="D172" s="109">
        <v>1000</v>
      </c>
      <c r="E172" s="110" t="s">
        <v>44</v>
      </c>
      <c r="F172" s="111">
        <f t="shared" si="2"/>
        <v>1000</v>
      </c>
    </row>
    <row r="173" spans="1:6" x14ac:dyDescent="0.2">
      <c r="A173" s="99" t="s">
        <v>354</v>
      </c>
      <c r="B173" s="100" t="s">
        <v>150</v>
      </c>
      <c r="C173" s="101" t="s">
        <v>355</v>
      </c>
      <c r="D173" s="102">
        <v>17100</v>
      </c>
      <c r="E173" s="103">
        <v>17016</v>
      </c>
      <c r="F173" s="104">
        <f t="shared" si="2"/>
        <v>84</v>
      </c>
    </row>
    <row r="174" spans="1:6" ht="25.5" x14ac:dyDescent="0.2">
      <c r="A174" s="106" t="s">
        <v>356</v>
      </c>
      <c r="B174" s="107" t="s">
        <v>150</v>
      </c>
      <c r="C174" s="108" t="s">
        <v>357</v>
      </c>
      <c r="D174" s="109">
        <v>17100</v>
      </c>
      <c r="E174" s="110">
        <v>17016</v>
      </c>
      <c r="F174" s="111">
        <f t="shared" si="2"/>
        <v>84</v>
      </c>
    </row>
    <row r="175" spans="1:6" ht="25.5" x14ac:dyDescent="0.2">
      <c r="A175" s="106" t="s">
        <v>210</v>
      </c>
      <c r="B175" s="107" t="s">
        <v>150</v>
      </c>
      <c r="C175" s="108" t="s">
        <v>358</v>
      </c>
      <c r="D175" s="109">
        <v>17100</v>
      </c>
      <c r="E175" s="110">
        <v>17016</v>
      </c>
      <c r="F175" s="111">
        <f t="shared" si="2"/>
        <v>84</v>
      </c>
    </row>
    <row r="176" spans="1:6" ht="76.5" x14ac:dyDescent="0.2">
      <c r="A176" s="106" t="s">
        <v>359</v>
      </c>
      <c r="B176" s="107" t="s">
        <v>150</v>
      </c>
      <c r="C176" s="108" t="s">
        <v>360</v>
      </c>
      <c r="D176" s="109">
        <v>17100</v>
      </c>
      <c r="E176" s="110">
        <v>17016</v>
      </c>
      <c r="F176" s="111">
        <f t="shared" si="2"/>
        <v>84</v>
      </c>
    </row>
    <row r="177" spans="1:6" ht="127.5" x14ac:dyDescent="0.2">
      <c r="A177" s="112" t="s">
        <v>361</v>
      </c>
      <c r="B177" s="107" t="s">
        <v>150</v>
      </c>
      <c r="C177" s="108" t="s">
        <v>362</v>
      </c>
      <c r="D177" s="109">
        <v>17100</v>
      </c>
      <c r="E177" s="110">
        <v>17016</v>
      </c>
      <c r="F177" s="111">
        <f t="shared" si="2"/>
        <v>84</v>
      </c>
    </row>
    <row r="178" spans="1:6" ht="25.5" x14ac:dyDescent="0.2">
      <c r="A178" s="106" t="s">
        <v>176</v>
      </c>
      <c r="B178" s="107" t="s">
        <v>150</v>
      </c>
      <c r="C178" s="108" t="s">
        <v>363</v>
      </c>
      <c r="D178" s="109">
        <v>17100</v>
      </c>
      <c r="E178" s="110">
        <v>17016</v>
      </c>
      <c r="F178" s="111">
        <f t="shared" si="2"/>
        <v>84</v>
      </c>
    </row>
    <row r="179" spans="1:6" ht="38.25" x14ac:dyDescent="0.2">
      <c r="A179" s="106" t="s">
        <v>480</v>
      </c>
      <c r="B179" s="107" t="s">
        <v>150</v>
      </c>
      <c r="C179" s="108" t="s">
        <v>507</v>
      </c>
      <c r="D179" s="109">
        <v>17100</v>
      </c>
      <c r="E179" s="110">
        <v>17016</v>
      </c>
      <c r="F179" s="111">
        <f t="shared" si="2"/>
        <v>84</v>
      </c>
    </row>
    <row r="180" spans="1:6" x14ac:dyDescent="0.2">
      <c r="A180" s="106" t="s">
        <v>178</v>
      </c>
      <c r="B180" s="107" t="s">
        <v>150</v>
      </c>
      <c r="C180" s="108" t="s">
        <v>364</v>
      </c>
      <c r="D180" s="109">
        <v>17100</v>
      </c>
      <c r="E180" s="110">
        <v>17016</v>
      </c>
      <c r="F180" s="111">
        <f t="shared" si="2"/>
        <v>84</v>
      </c>
    </row>
    <row r="181" spans="1:6" x14ac:dyDescent="0.2">
      <c r="A181" s="99" t="s">
        <v>365</v>
      </c>
      <c r="B181" s="100" t="s">
        <v>150</v>
      </c>
      <c r="C181" s="101" t="s">
        <v>366</v>
      </c>
      <c r="D181" s="102">
        <v>2618600</v>
      </c>
      <c r="E181" s="103">
        <v>2617833.06</v>
      </c>
      <c r="F181" s="104">
        <f t="shared" si="2"/>
        <v>766.93999999994412</v>
      </c>
    </row>
    <row r="182" spans="1:6" x14ac:dyDescent="0.2">
      <c r="A182" s="106" t="s">
        <v>367</v>
      </c>
      <c r="B182" s="107" t="s">
        <v>150</v>
      </c>
      <c r="C182" s="108" t="s">
        <v>368</v>
      </c>
      <c r="D182" s="109">
        <v>2618600</v>
      </c>
      <c r="E182" s="110">
        <v>2617833.06</v>
      </c>
      <c r="F182" s="111">
        <f t="shared" si="2"/>
        <v>766.93999999994412</v>
      </c>
    </row>
    <row r="183" spans="1:6" ht="25.5" x14ac:dyDescent="0.2">
      <c r="A183" s="106" t="s">
        <v>369</v>
      </c>
      <c r="B183" s="107" t="s">
        <v>150</v>
      </c>
      <c r="C183" s="108" t="s">
        <v>370</v>
      </c>
      <c r="D183" s="109">
        <v>2618600</v>
      </c>
      <c r="E183" s="110">
        <v>2617833.06</v>
      </c>
      <c r="F183" s="111">
        <f t="shared" si="2"/>
        <v>766.93999999994412</v>
      </c>
    </row>
    <row r="184" spans="1:6" ht="25.5" x14ac:dyDescent="0.2">
      <c r="A184" s="106" t="s">
        <v>371</v>
      </c>
      <c r="B184" s="107" t="s">
        <v>150</v>
      </c>
      <c r="C184" s="108" t="s">
        <v>372</v>
      </c>
      <c r="D184" s="109">
        <v>2618600</v>
      </c>
      <c r="E184" s="110">
        <v>2617833.06</v>
      </c>
      <c r="F184" s="111">
        <f t="shared" si="2"/>
        <v>766.93999999994412</v>
      </c>
    </row>
    <row r="185" spans="1:6" ht="89.25" x14ac:dyDescent="0.2">
      <c r="A185" s="112" t="s">
        <v>373</v>
      </c>
      <c r="B185" s="107" t="s">
        <v>150</v>
      </c>
      <c r="C185" s="108" t="s">
        <v>374</v>
      </c>
      <c r="D185" s="109">
        <v>1898200</v>
      </c>
      <c r="E185" s="110">
        <v>1897433.06</v>
      </c>
      <c r="F185" s="111">
        <f t="shared" si="2"/>
        <v>766.93999999994412</v>
      </c>
    </row>
    <row r="186" spans="1:6" ht="38.25" x14ac:dyDescent="0.2">
      <c r="A186" s="106" t="s">
        <v>375</v>
      </c>
      <c r="B186" s="107" t="s">
        <v>150</v>
      </c>
      <c r="C186" s="108" t="s">
        <v>376</v>
      </c>
      <c r="D186" s="109">
        <v>1898200</v>
      </c>
      <c r="E186" s="110">
        <v>1897433.06</v>
      </c>
      <c r="F186" s="111">
        <f t="shared" si="2"/>
        <v>766.93999999994412</v>
      </c>
    </row>
    <row r="187" spans="1:6" x14ac:dyDescent="0.2">
      <c r="A187" s="106" t="s">
        <v>508</v>
      </c>
      <c r="B187" s="107" t="s">
        <v>150</v>
      </c>
      <c r="C187" s="108" t="s">
        <v>509</v>
      </c>
      <c r="D187" s="109">
        <v>1898200</v>
      </c>
      <c r="E187" s="110">
        <v>1897433.06</v>
      </c>
      <c r="F187" s="111">
        <f t="shared" si="2"/>
        <v>766.93999999994412</v>
      </c>
    </row>
    <row r="188" spans="1:6" ht="63.75" x14ac:dyDescent="0.2">
      <c r="A188" s="106" t="s">
        <v>377</v>
      </c>
      <c r="B188" s="107" t="s">
        <v>150</v>
      </c>
      <c r="C188" s="108" t="s">
        <v>378</v>
      </c>
      <c r="D188" s="109">
        <v>1898200</v>
      </c>
      <c r="E188" s="110">
        <v>1897433.06</v>
      </c>
      <c r="F188" s="111">
        <f t="shared" si="2"/>
        <v>766.93999999994412</v>
      </c>
    </row>
    <row r="189" spans="1:6" ht="76.5" x14ac:dyDescent="0.2">
      <c r="A189" s="106" t="s">
        <v>379</v>
      </c>
      <c r="B189" s="107" t="s">
        <v>150</v>
      </c>
      <c r="C189" s="108" t="s">
        <v>380</v>
      </c>
      <c r="D189" s="109">
        <v>180000</v>
      </c>
      <c r="E189" s="110">
        <v>180000</v>
      </c>
      <c r="F189" s="111" t="str">
        <f t="shared" si="2"/>
        <v>-</v>
      </c>
    </row>
    <row r="190" spans="1:6" ht="38.25" x14ac:dyDescent="0.2">
      <c r="A190" s="106" t="s">
        <v>375</v>
      </c>
      <c r="B190" s="107" t="s">
        <v>150</v>
      </c>
      <c r="C190" s="108" t="s">
        <v>381</v>
      </c>
      <c r="D190" s="109">
        <v>180000</v>
      </c>
      <c r="E190" s="110">
        <v>180000</v>
      </c>
      <c r="F190" s="111" t="str">
        <f t="shared" si="2"/>
        <v>-</v>
      </c>
    </row>
    <row r="191" spans="1:6" x14ac:dyDescent="0.2">
      <c r="A191" s="106" t="s">
        <v>508</v>
      </c>
      <c r="B191" s="107" t="s">
        <v>150</v>
      </c>
      <c r="C191" s="108" t="s">
        <v>510</v>
      </c>
      <c r="D191" s="109">
        <v>180000</v>
      </c>
      <c r="E191" s="110">
        <v>180000</v>
      </c>
      <c r="F191" s="111" t="str">
        <f t="shared" si="2"/>
        <v>-</v>
      </c>
    </row>
    <row r="192" spans="1:6" x14ac:dyDescent="0.2">
      <c r="A192" s="106" t="s">
        <v>382</v>
      </c>
      <c r="B192" s="107" t="s">
        <v>150</v>
      </c>
      <c r="C192" s="108" t="s">
        <v>383</v>
      </c>
      <c r="D192" s="109">
        <v>180000</v>
      </c>
      <c r="E192" s="110">
        <v>180000</v>
      </c>
      <c r="F192" s="111" t="str">
        <f t="shared" si="2"/>
        <v>-</v>
      </c>
    </row>
    <row r="193" spans="1:6" ht="76.5" x14ac:dyDescent="0.2">
      <c r="A193" s="106" t="s">
        <v>384</v>
      </c>
      <c r="B193" s="107" t="s">
        <v>150</v>
      </c>
      <c r="C193" s="108" t="s">
        <v>385</v>
      </c>
      <c r="D193" s="109">
        <v>540400</v>
      </c>
      <c r="E193" s="110">
        <v>540400</v>
      </c>
      <c r="F193" s="111" t="str">
        <f t="shared" si="2"/>
        <v>-</v>
      </c>
    </row>
    <row r="194" spans="1:6" ht="38.25" x14ac:dyDescent="0.2">
      <c r="A194" s="106" t="s">
        <v>375</v>
      </c>
      <c r="B194" s="107" t="s">
        <v>150</v>
      </c>
      <c r="C194" s="108" t="s">
        <v>386</v>
      </c>
      <c r="D194" s="109">
        <v>540400</v>
      </c>
      <c r="E194" s="110">
        <v>540400</v>
      </c>
      <c r="F194" s="111" t="str">
        <f t="shared" si="2"/>
        <v>-</v>
      </c>
    </row>
    <row r="195" spans="1:6" x14ac:dyDescent="0.2">
      <c r="A195" s="106" t="s">
        <v>508</v>
      </c>
      <c r="B195" s="107" t="s">
        <v>150</v>
      </c>
      <c r="C195" s="108" t="s">
        <v>511</v>
      </c>
      <c r="D195" s="109">
        <v>540400</v>
      </c>
      <c r="E195" s="110">
        <v>540400</v>
      </c>
      <c r="F195" s="111" t="str">
        <f t="shared" si="2"/>
        <v>-</v>
      </c>
    </row>
    <row r="196" spans="1:6" ht="63.75" x14ac:dyDescent="0.2">
      <c r="A196" s="106" t="s">
        <v>377</v>
      </c>
      <c r="B196" s="107" t="s">
        <v>150</v>
      </c>
      <c r="C196" s="108" t="s">
        <v>387</v>
      </c>
      <c r="D196" s="109">
        <v>540400</v>
      </c>
      <c r="E196" s="110">
        <v>540400</v>
      </c>
      <c r="F196" s="111" t="str">
        <f t="shared" si="2"/>
        <v>-</v>
      </c>
    </row>
    <row r="197" spans="1:6" x14ac:dyDescent="0.2">
      <c r="A197" s="99" t="s">
        <v>388</v>
      </c>
      <c r="B197" s="100" t="s">
        <v>150</v>
      </c>
      <c r="C197" s="101" t="s">
        <v>389</v>
      </c>
      <c r="D197" s="102">
        <v>90000</v>
      </c>
      <c r="E197" s="103">
        <v>90000</v>
      </c>
      <c r="F197" s="104" t="str">
        <f t="shared" si="2"/>
        <v>-</v>
      </c>
    </row>
    <row r="198" spans="1:6" x14ac:dyDescent="0.2">
      <c r="A198" s="106" t="s">
        <v>390</v>
      </c>
      <c r="B198" s="107" t="s">
        <v>150</v>
      </c>
      <c r="C198" s="108" t="s">
        <v>391</v>
      </c>
      <c r="D198" s="109">
        <v>90000</v>
      </c>
      <c r="E198" s="110">
        <v>90000</v>
      </c>
      <c r="F198" s="111" t="str">
        <f t="shared" si="2"/>
        <v>-</v>
      </c>
    </row>
    <row r="199" spans="1:6" ht="25.5" x14ac:dyDescent="0.2">
      <c r="A199" s="106" t="s">
        <v>210</v>
      </c>
      <c r="B199" s="107" t="s">
        <v>150</v>
      </c>
      <c r="C199" s="108" t="s">
        <v>392</v>
      </c>
      <c r="D199" s="109">
        <v>90000</v>
      </c>
      <c r="E199" s="110">
        <v>90000</v>
      </c>
      <c r="F199" s="111" t="str">
        <f t="shared" si="2"/>
        <v>-</v>
      </c>
    </row>
    <row r="200" spans="1:6" ht="76.5" x14ac:dyDescent="0.2">
      <c r="A200" s="106" t="s">
        <v>393</v>
      </c>
      <c r="B200" s="107" t="s">
        <v>150</v>
      </c>
      <c r="C200" s="108" t="s">
        <v>394</v>
      </c>
      <c r="D200" s="109">
        <v>90000</v>
      </c>
      <c r="E200" s="110">
        <v>90000</v>
      </c>
      <c r="F200" s="111" t="str">
        <f t="shared" si="2"/>
        <v>-</v>
      </c>
    </row>
    <row r="201" spans="1:6" ht="140.25" x14ac:dyDescent="0.2">
      <c r="A201" s="112" t="s">
        <v>395</v>
      </c>
      <c r="B201" s="107" t="s">
        <v>150</v>
      </c>
      <c r="C201" s="108" t="s">
        <v>396</v>
      </c>
      <c r="D201" s="109">
        <v>90000</v>
      </c>
      <c r="E201" s="110">
        <v>90000</v>
      </c>
      <c r="F201" s="111" t="str">
        <f t="shared" si="2"/>
        <v>-</v>
      </c>
    </row>
    <row r="202" spans="1:6" ht="25.5" x14ac:dyDescent="0.2">
      <c r="A202" s="106" t="s">
        <v>397</v>
      </c>
      <c r="B202" s="107" t="s">
        <v>150</v>
      </c>
      <c r="C202" s="108" t="s">
        <v>398</v>
      </c>
      <c r="D202" s="109">
        <v>90000</v>
      </c>
      <c r="E202" s="110">
        <v>90000</v>
      </c>
      <c r="F202" s="111" t="str">
        <f t="shared" si="2"/>
        <v>-</v>
      </c>
    </row>
    <row r="203" spans="1:6" ht="25.5" x14ac:dyDescent="0.2">
      <c r="A203" s="106" t="s">
        <v>512</v>
      </c>
      <c r="B203" s="107" t="s">
        <v>150</v>
      </c>
      <c r="C203" s="108" t="s">
        <v>513</v>
      </c>
      <c r="D203" s="109">
        <v>90000</v>
      </c>
      <c r="E203" s="110">
        <v>90000</v>
      </c>
      <c r="F203" s="111" t="str">
        <f t="shared" si="2"/>
        <v>-</v>
      </c>
    </row>
    <row r="204" spans="1:6" x14ac:dyDescent="0.2">
      <c r="A204" s="106" t="s">
        <v>399</v>
      </c>
      <c r="B204" s="107" t="s">
        <v>150</v>
      </c>
      <c r="C204" s="108" t="s">
        <v>400</v>
      </c>
      <c r="D204" s="109">
        <v>90000</v>
      </c>
      <c r="E204" s="110">
        <v>90000</v>
      </c>
      <c r="F204" s="111" t="str">
        <f t="shared" si="2"/>
        <v>-</v>
      </c>
    </row>
    <row r="205" spans="1:6" x14ac:dyDescent="0.2">
      <c r="A205" s="99" t="s">
        <v>401</v>
      </c>
      <c r="B205" s="100" t="s">
        <v>150</v>
      </c>
      <c r="C205" s="101" t="s">
        <v>402</v>
      </c>
      <c r="D205" s="102">
        <v>7000</v>
      </c>
      <c r="E205" s="103">
        <v>5901.3</v>
      </c>
      <c r="F205" s="104">
        <f t="shared" si="2"/>
        <v>1098.6999999999998</v>
      </c>
    </row>
    <row r="206" spans="1:6" x14ac:dyDescent="0.2">
      <c r="A206" s="106" t="s">
        <v>403</v>
      </c>
      <c r="B206" s="107" t="s">
        <v>150</v>
      </c>
      <c r="C206" s="108" t="s">
        <v>404</v>
      </c>
      <c r="D206" s="109">
        <v>7000</v>
      </c>
      <c r="E206" s="110">
        <v>5901.3</v>
      </c>
      <c r="F206" s="111">
        <f t="shared" si="2"/>
        <v>1098.6999999999998</v>
      </c>
    </row>
    <row r="207" spans="1:6" ht="38.25" x14ac:dyDescent="0.2">
      <c r="A207" s="106" t="s">
        <v>405</v>
      </c>
      <c r="B207" s="107" t="s">
        <v>150</v>
      </c>
      <c r="C207" s="108" t="s">
        <v>406</v>
      </c>
      <c r="D207" s="109">
        <v>7000</v>
      </c>
      <c r="E207" s="110">
        <v>5901.3</v>
      </c>
      <c r="F207" s="111">
        <f t="shared" ref="F207:F224" si="3">IF(OR(D207="-",IF(E207="-",0,E207)&gt;=IF(D207="-",0,D207)),"-",IF(D207="-",0,D207)-IF(E207="-",0,E207))</f>
        <v>1098.6999999999998</v>
      </c>
    </row>
    <row r="208" spans="1:6" ht="25.5" x14ac:dyDescent="0.2">
      <c r="A208" s="106" t="s">
        <v>407</v>
      </c>
      <c r="B208" s="107" t="s">
        <v>150</v>
      </c>
      <c r="C208" s="108" t="s">
        <v>408</v>
      </c>
      <c r="D208" s="109">
        <v>1000</v>
      </c>
      <c r="E208" s="110" t="s">
        <v>44</v>
      </c>
      <c r="F208" s="111">
        <f t="shared" si="3"/>
        <v>1000</v>
      </c>
    </row>
    <row r="209" spans="1:6" ht="89.25" x14ac:dyDescent="0.2">
      <c r="A209" s="112" t="s">
        <v>409</v>
      </c>
      <c r="B209" s="107" t="s">
        <v>150</v>
      </c>
      <c r="C209" s="108" t="s">
        <v>410</v>
      </c>
      <c r="D209" s="109">
        <v>1000</v>
      </c>
      <c r="E209" s="110" t="s">
        <v>44</v>
      </c>
      <c r="F209" s="111">
        <f t="shared" si="3"/>
        <v>1000</v>
      </c>
    </row>
    <row r="210" spans="1:6" ht="25.5" x14ac:dyDescent="0.2">
      <c r="A210" s="106" t="s">
        <v>176</v>
      </c>
      <c r="B210" s="107" t="s">
        <v>150</v>
      </c>
      <c r="C210" s="108" t="s">
        <v>411</v>
      </c>
      <c r="D210" s="109">
        <v>1000</v>
      </c>
      <c r="E210" s="110" t="s">
        <v>44</v>
      </c>
      <c r="F210" s="111">
        <f t="shared" si="3"/>
        <v>1000</v>
      </c>
    </row>
    <row r="211" spans="1:6" ht="38.25" x14ac:dyDescent="0.2">
      <c r="A211" s="106" t="s">
        <v>480</v>
      </c>
      <c r="B211" s="107" t="s">
        <v>150</v>
      </c>
      <c r="C211" s="108" t="s">
        <v>514</v>
      </c>
      <c r="D211" s="109">
        <v>1000</v>
      </c>
      <c r="E211" s="110" t="s">
        <v>44</v>
      </c>
      <c r="F211" s="111">
        <f t="shared" si="3"/>
        <v>1000</v>
      </c>
    </row>
    <row r="212" spans="1:6" x14ac:dyDescent="0.2">
      <c r="A212" s="106" t="s">
        <v>178</v>
      </c>
      <c r="B212" s="107" t="s">
        <v>150</v>
      </c>
      <c r="C212" s="108" t="s">
        <v>412</v>
      </c>
      <c r="D212" s="109">
        <v>1000</v>
      </c>
      <c r="E212" s="110" t="s">
        <v>44</v>
      </c>
      <c r="F212" s="111">
        <f t="shared" si="3"/>
        <v>1000</v>
      </c>
    </row>
    <row r="213" spans="1:6" ht="25.5" x14ac:dyDescent="0.2">
      <c r="A213" s="106" t="s">
        <v>413</v>
      </c>
      <c r="B213" s="107" t="s">
        <v>150</v>
      </c>
      <c r="C213" s="108" t="s">
        <v>414</v>
      </c>
      <c r="D213" s="109">
        <v>6000</v>
      </c>
      <c r="E213" s="110">
        <v>5901.3</v>
      </c>
      <c r="F213" s="111">
        <f t="shared" si="3"/>
        <v>98.699999999999818</v>
      </c>
    </row>
    <row r="214" spans="1:6" ht="76.5" x14ac:dyDescent="0.2">
      <c r="A214" s="106" t="s">
        <v>415</v>
      </c>
      <c r="B214" s="107" t="s">
        <v>150</v>
      </c>
      <c r="C214" s="108" t="s">
        <v>416</v>
      </c>
      <c r="D214" s="109">
        <v>6000</v>
      </c>
      <c r="E214" s="110">
        <v>5901.3</v>
      </c>
      <c r="F214" s="111">
        <f t="shared" si="3"/>
        <v>98.699999999999818</v>
      </c>
    </row>
    <row r="215" spans="1:6" ht="25.5" x14ac:dyDescent="0.2">
      <c r="A215" s="106" t="s">
        <v>176</v>
      </c>
      <c r="B215" s="107" t="s">
        <v>150</v>
      </c>
      <c r="C215" s="108" t="s">
        <v>417</v>
      </c>
      <c r="D215" s="109">
        <v>6000</v>
      </c>
      <c r="E215" s="110">
        <v>5901.3</v>
      </c>
      <c r="F215" s="111">
        <f t="shared" si="3"/>
        <v>98.699999999999818</v>
      </c>
    </row>
    <row r="216" spans="1:6" ht="38.25" x14ac:dyDescent="0.2">
      <c r="A216" s="106" t="s">
        <v>480</v>
      </c>
      <c r="B216" s="107" t="s">
        <v>150</v>
      </c>
      <c r="C216" s="108" t="s">
        <v>515</v>
      </c>
      <c r="D216" s="109">
        <v>6000</v>
      </c>
      <c r="E216" s="110">
        <v>5901.3</v>
      </c>
      <c r="F216" s="111">
        <f t="shared" si="3"/>
        <v>98.699999999999818</v>
      </c>
    </row>
    <row r="217" spans="1:6" x14ac:dyDescent="0.2">
      <c r="A217" s="106" t="s">
        <v>178</v>
      </c>
      <c r="B217" s="107" t="s">
        <v>150</v>
      </c>
      <c r="C217" s="108" t="s">
        <v>418</v>
      </c>
      <c r="D217" s="109">
        <v>6000</v>
      </c>
      <c r="E217" s="110">
        <v>5901.3</v>
      </c>
      <c r="F217" s="111">
        <f t="shared" si="3"/>
        <v>98.699999999999818</v>
      </c>
    </row>
    <row r="218" spans="1:6" ht="25.5" x14ac:dyDescent="0.2">
      <c r="A218" s="99" t="s">
        <v>419</v>
      </c>
      <c r="B218" s="100" t="s">
        <v>150</v>
      </c>
      <c r="C218" s="101" t="s">
        <v>420</v>
      </c>
      <c r="D218" s="102">
        <v>1000</v>
      </c>
      <c r="E218" s="103">
        <v>992</v>
      </c>
      <c r="F218" s="104">
        <f t="shared" si="3"/>
        <v>8</v>
      </c>
    </row>
    <row r="219" spans="1:6" ht="25.5" x14ac:dyDescent="0.2">
      <c r="A219" s="106" t="s">
        <v>421</v>
      </c>
      <c r="B219" s="107" t="s">
        <v>150</v>
      </c>
      <c r="C219" s="108" t="s">
        <v>422</v>
      </c>
      <c r="D219" s="109">
        <v>1000</v>
      </c>
      <c r="E219" s="110">
        <v>992</v>
      </c>
      <c r="F219" s="111">
        <f t="shared" si="3"/>
        <v>8</v>
      </c>
    </row>
    <row r="220" spans="1:6" ht="38.25" x14ac:dyDescent="0.2">
      <c r="A220" s="106" t="s">
        <v>180</v>
      </c>
      <c r="B220" s="107" t="s">
        <v>150</v>
      </c>
      <c r="C220" s="108" t="s">
        <v>423</v>
      </c>
      <c r="D220" s="109">
        <v>1000</v>
      </c>
      <c r="E220" s="110">
        <v>992</v>
      </c>
      <c r="F220" s="111">
        <f t="shared" si="3"/>
        <v>8</v>
      </c>
    </row>
    <row r="221" spans="1:6" ht="25.5" x14ac:dyDescent="0.2">
      <c r="A221" s="106" t="s">
        <v>424</v>
      </c>
      <c r="B221" s="107" t="s">
        <v>150</v>
      </c>
      <c r="C221" s="108" t="s">
        <v>425</v>
      </c>
      <c r="D221" s="109">
        <v>1000</v>
      </c>
      <c r="E221" s="110">
        <v>992</v>
      </c>
      <c r="F221" s="111">
        <f t="shared" si="3"/>
        <v>8</v>
      </c>
    </row>
    <row r="222" spans="1:6" ht="63.75" x14ac:dyDescent="0.2">
      <c r="A222" s="106" t="s">
        <v>426</v>
      </c>
      <c r="B222" s="107" t="s">
        <v>150</v>
      </c>
      <c r="C222" s="108" t="s">
        <v>427</v>
      </c>
      <c r="D222" s="109">
        <v>1000</v>
      </c>
      <c r="E222" s="110">
        <v>992</v>
      </c>
      <c r="F222" s="111">
        <f t="shared" si="3"/>
        <v>8</v>
      </c>
    </row>
    <row r="223" spans="1:6" ht="25.5" x14ac:dyDescent="0.2">
      <c r="A223" s="106" t="s">
        <v>428</v>
      </c>
      <c r="B223" s="107" t="s">
        <v>150</v>
      </c>
      <c r="C223" s="108" t="s">
        <v>429</v>
      </c>
      <c r="D223" s="109">
        <v>1000</v>
      </c>
      <c r="E223" s="110">
        <v>992</v>
      </c>
      <c r="F223" s="111">
        <f t="shared" si="3"/>
        <v>8</v>
      </c>
    </row>
    <row r="224" spans="1:6" ht="13.5" thickBot="1" x14ac:dyDescent="0.25">
      <c r="A224" s="106" t="s">
        <v>430</v>
      </c>
      <c r="B224" s="107" t="s">
        <v>150</v>
      </c>
      <c r="C224" s="108" t="s">
        <v>431</v>
      </c>
      <c r="D224" s="109">
        <v>1000</v>
      </c>
      <c r="E224" s="110">
        <v>992</v>
      </c>
      <c r="F224" s="111">
        <f t="shared" si="3"/>
        <v>8</v>
      </c>
    </row>
    <row r="225" spans="1:6" ht="9" customHeight="1" thickBot="1" x14ac:dyDescent="0.25">
      <c r="A225" s="95"/>
      <c r="B225" s="96"/>
      <c r="C225" s="97"/>
      <c r="D225" s="98"/>
      <c r="E225" s="96"/>
      <c r="F225" s="96"/>
    </row>
    <row r="226" spans="1:6" ht="13.5" customHeight="1" thickBot="1" x14ac:dyDescent="0.25">
      <c r="A226" s="113" t="s">
        <v>432</v>
      </c>
      <c r="B226" s="114" t="s">
        <v>433</v>
      </c>
      <c r="C226" s="115" t="s">
        <v>151</v>
      </c>
      <c r="D226" s="116">
        <v>-54200</v>
      </c>
      <c r="E226" s="116">
        <v>-418296.09</v>
      </c>
      <c r="F226" s="117" t="s">
        <v>434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A28" sqref="A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58" t="s">
        <v>435</v>
      </c>
      <c r="B1" s="158"/>
      <c r="C1" s="158"/>
      <c r="D1" s="158"/>
      <c r="E1" s="158"/>
      <c r="F1" s="158"/>
    </row>
    <row r="2" spans="1:6" ht="13.15" customHeight="1" x14ac:dyDescent="0.25">
      <c r="A2" s="137" t="s">
        <v>436</v>
      </c>
      <c r="B2" s="137"/>
      <c r="C2" s="137"/>
      <c r="D2" s="137"/>
      <c r="E2" s="137"/>
      <c r="F2" s="137"/>
    </row>
    <row r="3" spans="1:6" ht="9" customHeight="1" x14ac:dyDescent="0.2">
      <c r="A3" s="5"/>
      <c r="B3" s="29"/>
      <c r="C3" s="27"/>
      <c r="D3" s="9"/>
      <c r="E3" s="9"/>
      <c r="F3" s="27"/>
    </row>
    <row r="4" spans="1:6" ht="13.9" customHeight="1" x14ac:dyDescent="0.2">
      <c r="A4" s="131" t="s">
        <v>21</v>
      </c>
      <c r="B4" s="125" t="s">
        <v>22</v>
      </c>
      <c r="C4" s="159" t="s">
        <v>437</v>
      </c>
      <c r="D4" s="128" t="s">
        <v>24</v>
      </c>
      <c r="E4" s="128" t="s">
        <v>25</v>
      </c>
      <c r="F4" s="134" t="s">
        <v>26</v>
      </c>
    </row>
    <row r="5" spans="1:6" ht="4.9000000000000004" customHeight="1" x14ac:dyDescent="0.2">
      <c r="A5" s="132"/>
      <c r="B5" s="126"/>
      <c r="C5" s="160"/>
      <c r="D5" s="129"/>
      <c r="E5" s="129"/>
      <c r="F5" s="135"/>
    </row>
    <row r="6" spans="1:6" ht="6" customHeight="1" x14ac:dyDescent="0.2">
      <c r="A6" s="132"/>
      <c r="B6" s="126"/>
      <c r="C6" s="160"/>
      <c r="D6" s="129"/>
      <c r="E6" s="129"/>
      <c r="F6" s="135"/>
    </row>
    <row r="7" spans="1:6" ht="4.9000000000000004" customHeight="1" x14ac:dyDescent="0.2">
      <c r="A7" s="132"/>
      <c r="B7" s="126"/>
      <c r="C7" s="160"/>
      <c r="D7" s="129"/>
      <c r="E7" s="129"/>
      <c r="F7" s="135"/>
    </row>
    <row r="8" spans="1:6" ht="6" customHeight="1" x14ac:dyDescent="0.2">
      <c r="A8" s="132"/>
      <c r="B8" s="126"/>
      <c r="C8" s="160"/>
      <c r="D8" s="129"/>
      <c r="E8" s="129"/>
      <c r="F8" s="135"/>
    </row>
    <row r="9" spans="1:6" ht="6" customHeight="1" x14ac:dyDescent="0.2">
      <c r="A9" s="132"/>
      <c r="B9" s="126"/>
      <c r="C9" s="160"/>
      <c r="D9" s="129"/>
      <c r="E9" s="129"/>
      <c r="F9" s="135"/>
    </row>
    <row r="10" spans="1:6" ht="18" customHeight="1" x14ac:dyDescent="0.2">
      <c r="A10" s="133"/>
      <c r="B10" s="127"/>
      <c r="C10" s="161"/>
      <c r="D10" s="130"/>
      <c r="E10" s="130"/>
      <c r="F10" s="13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28" t="s">
        <v>28</v>
      </c>
      <c r="F11" s="23" t="s">
        <v>29</v>
      </c>
    </row>
    <row r="12" spans="1:6" ht="25.5" x14ac:dyDescent="0.2">
      <c r="A12" s="58" t="s">
        <v>438</v>
      </c>
      <c r="B12" s="59" t="s">
        <v>439</v>
      </c>
      <c r="C12" s="60" t="s">
        <v>151</v>
      </c>
      <c r="D12" s="61">
        <f>D17</f>
        <v>54200</v>
      </c>
      <c r="E12" s="61">
        <f>E17</f>
        <v>398753.91000000015</v>
      </c>
      <c r="F12" s="62" t="s">
        <v>151</v>
      </c>
    </row>
    <row r="13" spans="1:6" x14ac:dyDescent="0.2">
      <c r="A13" s="63" t="s">
        <v>33</v>
      </c>
      <c r="B13" s="64"/>
      <c r="C13" s="65"/>
      <c r="D13" s="66"/>
      <c r="E13" s="66"/>
      <c r="F13" s="67"/>
    </row>
    <row r="14" spans="1:6" ht="25.5" x14ac:dyDescent="0.2">
      <c r="A14" s="52" t="s">
        <v>440</v>
      </c>
      <c r="B14" s="68" t="s">
        <v>441</v>
      </c>
      <c r="C14" s="69" t="s">
        <v>151</v>
      </c>
      <c r="D14" s="53" t="s">
        <v>44</v>
      </c>
      <c r="E14" s="53" t="s">
        <v>44</v>
      </c>
      <c r="F14" s="54" t="s">
        <v>44</v>
      </c>
    </row>
    <row r="15" spans="1:6" ht="25.5" x14ac:dyDescent="0.2">
      <c r="A15" s="52" t="s">
        <v>443</v>
      </c>
      <c r="B15" s="68" t="s">
        <v>444</v>
      </c>
      <c r="C15" s="69" t="s">
        <v>151</v>
      </c>
      <c r="D15" s="53" t="s">
        <v>44</v>
      </c>
      <c r="E15" s="53" t="s">
        <v>44</v>
      </c>
      <c r="F15" s="54" t="s">
        <v>44</v>
      </c>
    </row>
    <row r="16" spans="1:6" x14ac:dyDescent="0.2">
      <c r="A16" s="63" t="s">
        <v>442</v>
      </c>
      <c r="B16" s="64"/>
      <c r="C16" s="65"/>
      <c r="D16" s="66"/>
      <c r="E16" s="66"/>
      <c r="F16" s="67"/>
    </row>
    <row r="17" spans="1:6" x14ac:dyDescent="0.2">
      <c r="A17" s="58" t="s">
        <v>445</v>
      </c>
      <c r="B17" s="59" t="s">
        <v>446</v>
      </c>
      <c r="C17" s="60" t="s">
        <v>475</v>
      </c>
      <c r="D17" s="61">
        <f>D18</f>
        <v>54200</v>
      </c>
      <c r="E17" s="61">
        <f>E18</f>
        <v>398753.91000000015</v>
      </c>
      <c r="F17" s="62">
        <f>D17-E17</f>
        <v>-344553.91000000015</v>
      </c>
    </row>
    <row r="18" spans="1:6" ht="25.5" x14ac:dyDescent="0.2">
      <c r="A18" s="58" t="s">
        <v>447</v>
      </c>
      <c r="B18" s="59" t="s">
        <v>446</v>
      </c>
      <c r="C18" s="60" t="s">
        <v>476</v>
      </c>
      <c r="D18" s="61">
        <f>D19+D21</f>
        <v>54200</v>
      </c>
      <c r="E18" s="61">
        <f>E19+E21</f>
        <v>398753.91000000015</v>
      </c>
      <c r="F18" s="62">
        <f>D18-E18</f>
        <v>-344553.91000000015</v>
      </c>
    </row>
    <row r="19" spans="1:6" x14ac:dyDescent="0.2">
      <c r="A19" s="58" t="s">
        <v>448</v>
      </c>
      <c r="B19" s="59" t="s">
        <v>449</v>
      </c>
      <c r="C19" s="60" t="s">
        <v>450</v>
      </c>
      <c r="D19" s="61">
        <f>D20</f>
        <v>-21819000</v>
      </c>
      <c r="E19" s="61">
        <f>E20</f>
        <v>-21767312.879999999</v>
      </c>
      <c r="F19" s="62" t="s">
        <v>434</v>
      </c>
    </row>
    <row r="20" spans="1:6" ht="25.5" x14ac:dyDescent="0.2">
      <c r="A20" s="55" t="s">
        <v>451</v>
      </c>
      <c r="B20" s="70" t="s">
        <v>449</v>
      </c>
      <c r="C20" s="71" t="s">
        <v>452</v>
      </c>
      <c r="D20" s="56">
        <v>-21819000</v>
      </c>
      <c r="E20" s="56">
        <v>-21767312.879999999</v>
      </c>
      <c r="F20" s="57" t="s">
        <v>434</v>
      </c>
    </row>
    <row r="21" spans="1:6" x14ac:dyDescent="0.2">
      <c r="A21" s="58" t="s">
        <v>453</v>
      </c>
      <c r="B21" s="59" t="s">
        <v>454</v>
      </c>
      <c r="C21" s="60" t="s">
        <v>455</v>
      </c>
      <c r="D21" s="61">
        <f>D22</f>
        <v>21873200</v>
      </c>
      <c r="E21" s="61">
        <f>E22</f>
        <v>22166066.789999999</v>
      </c>
      <c r="F21" s="62" t="s">
        <v>434</v>
      </c>
    </row>
    <row r="22" spans="1:6" ht="25.5" x14ac:dyDescent="0.2">
      <c r="A22" s="55" t="s">
        <v>456</v>
      </c>
      <c r="B22" s="70" t="s">
        <v>454</v>
      </c>
      <c r="C22" s="71" t="s">
        <v>457</v>
      </c>
      <c r="D22" s="56">
        <v>21873200</v>
      </c>
      <c r="E22" s="56">
        <v>22166066.789999999</v>
      </c>
      <c r="F22" s="57" t="s">
        <v>434</v>
      </c>
    </row>
    <row r="23" spans="1:6" ht="12.75" customHeight="1" x14ac:dyDescent="0.2">
      <c r="A23" s="30"/>
      <c r="B23" s="31"/>
      <c r="C23" s="32"/>
      <c r="D23" s="33"/>
      <c r="E23" s="33"/>
      <c r="F23" s="34"/>
    </row>
    <row r="24" spans="1:6" s="121" customFormat="1" ht="19.5" customHeight="1" x14ac:dyDescent="0.25">
      <c r="A24" s="122" t="s">
        <v>517</v>
      </c>
      <c r="B24" s="118"/>
      <c r="C24" s="119"/>
      <c r="D24" s="120"/>
      <c r="E24" s="120"/>
      <c r="F24" s="120"/>
    </row>
    <row r="25" spans="1:6" s="121" customFormat="1" ht="12.75" customHeight="1" x14ac:dyDescent="0.25">
      <c r="A25" s="123" t="s">
        <v>518</v>
      </c>
      <c r="B25" s="118"/>
      <c r="C25" s="119"/>
      <c r="D25" s="120"/>
      <c r="E25" s="120"/>
      <c r="F25" s="120"/>
    </row>
    <row r="26" spans="1:6" s="121" customFormat="1" ht="19.5" customHeight="1" x14ac:dyDescent="0.25">
      <c r="A26" s="122" t="s">
        <v>519</v>
      </c>
      <c r="B26" s="118"/>
      <c r="C26" s="119"/>
      <c r="D26" s="120"/>
      <c r="E26" s="120"/>
      <c r="F26" s="120"/>
    </row>
    <row r="27" spans="1:6" s="121" customFormat="1" ht="16.5" customHeight="1" x14ac:dyDescent="0.25">
      <c r="A27" s="123" t="s">
        <v>520</v>
      </c>
      <c r="B27" s="118"/>
      <c r="C27" s="119"/>
      <c r="D27" s="120"/>
      <c r="E27" s="120"/>
      <c r="F27" s="120"/>
    </row>
    <row r="28" spans="1:6" s="121" customFormat="1" ht="16.5" customHeight="1" x14ac:dyDescent="0.25">
      <c r="A28" s="123" t="s">
        <v>521</v>
      </c>
      <c r="B28" s="118"/>
      <c r="C28" s="119"/>
      <c r="D28" s="120"/>
      <c r="E28" s="120"/>
      <c r="F28" s="120"/>
    </row>
    <row r="29" spans="1:6" s="121" customFormat="1" ht="12.75" customHeight="1" x14ac:dyDescent="0.25">
      <c r="A29" s="123" t="s">
        <v>518</v>
      </c>
      <c r="B29" s="118"/>
      <c r="C29" s="119"/>
      <c r="D29" s="120"/>
      <c r="E29" s="120"/>
      <c r="F29" s="120"/>
    </row>
    <row r="30" spans="1:6" s="121" customFormat="1" ht="12.75" customHeight="1" x14ac:dyDescent="0.25">
      <c r="A30" s="123"/>
      <c r="B30" s="118"/>
      <c r="C30" s="119"/>
      <c r="D30" s="120"/>
      <c r="E30" s="120"/>
      <c r="F30" s="120"/>
    </row>
    <row r="31" spans="1:6" s="121" customFormat="1" ht="15" customHeight="1" x14ac:dyDescent="0.25">
      <c r="A31" s="124" t="s">
        <v>522</v>
      </c>
      <c r="B31" s="118"/>
      <c r="C31" s="119"/>
      <c r="D31" s="120"/>
      <c r="E31" s="120"/>
      <c r="F31" s="12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 E13:F13">
    <cfRule type="cellIs" priority="1" stopIfTrue="1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458</v>
      </c>
      <c r="B1" t="s">
        <v>28</v>
      </c>
    </row>
    <row r="2" spans="1:2" x14ac:dyDescent="0.2">
      <c r="A2" t="s">
        <v>459</v>
      </c>
      <c r="B2" t="s">
        <v>460</v>
      </c>
    </row>
    <row r="3" spans="1:2" x14ac:dyDescent="0.2">
      <c r="A3" t="s">
        <v>461</v>
      </c>
      <c r="B3" t="s">
        <v>5</v>
      </c>
    </row>
    <row r="4" spans="1:2" x14ac:dyDescent="0.2">
      <c r="A4" t="s">
        <v>462</v>
      </c>
      <c r="B4" t="s">
        <v>463</v>
      </c>
    </row>
    <row r="5" spans="1:2" x14ac:dyDescent="0.2">
      <c r="A5" t="s">
        <v>464</v>
      </c>
      <c r="B5" t="s">
        <v>465</v>
      </c>
    </row>
    <row r="6" spans="1:2" x14ac:dyDescent="0.2">
      <c r="A6" t="s">
        <v>466</v>
      </c>
      <c r="B6" t="s">
        <v>467</v>
      </c>
    </row>
    <row r="7" spans="1:2" x14ac:dyDescent="0.2">
      <c r="A7" t="s">
        <v>468</v>
      </c>
      <c r="B7" t="s">
        <v>467</v>
      </c>
    </row>
    <row r="8" spans="1:2" x14ac:dyDescent="0.2">
      <c r="A8" t="s">
        <v>469</v>
      </c>
      <c r="B8" t="s">
        <v>470</v>
      </c>
    </row>
    <row r="9" spans="1:2" x14ac:dyDescent="0.2">
      <c r="A9" t="s">
        <v>471</v>
      </c>
      <c r="B9" t="s">
        <v>472</v>
      </c>
    </row>
    <row r="10" spans="1:2" x14ac:dyDescent="0.2">
      <c r="A10" t="s">
        <v>473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 </vt:lpstr>
      <vt:lpstr>Источники</vt:lpstr>
      <vt:lpstr>_params</vt:lpstr>
      <vt:lpstr>Доходы!APPT</vt:lpstr>
      <vt:lpstr>Источники!APPT</vt:lpstr>
      <vt:lpstr>'Расходы '!APPT</vt:lpstr>
      <vt:lpstr>Доходы!FILE_NAME</vt:lpstr>
      <vt:lpstr>Доходы!FIO</vt:lpstr>
      <vt:lpstr>'Расходы '!FIO</vt:lpstr>
      <vt:lpstr>Доходы!FORM_CODE</vt:lpstr>
      <vt:lpstr>Доходы!LAST_CELL</vt:lpstr>
      <vt:lpstr>Источники!LAST_CELL</vt:lpstr>
      <vt:lpstr>'Расходы '!LAST_CELL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'Расходы '!RBEGIN_1</vt:lpstr>
      <vt:lpstr>Доходы!REG_DATE</vt:lpstr>
      <vt:lpstr>Доходы!REND_1</vt:lpstr>
      <vt:lpstr>Источники!REND_1</vt:lpstr>
      <vt:lpstr>'Расходы '!REND_1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'Расходы '!SIGN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cp:lastPrinted>2019-01-21T13:37:30Z</cp:lastPrinted>
  <dcterms:created xsi:type="dcterms:W3CDTF">2018-12-29T07:00:49Z</dcterms:created>
  <dcterms:modified xsi:type="dcterms:W3CDTF">2019-01-22T08:31:26Z</dcterms:modified>
</cp:coreProperties>
</file>