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Расходы!$F$199</definedName>
    <definedName name="RBEGIN_1" localSheetId="2">Расходы!$A$13</definedName>
    <definedName name="REND_1" localSheetId="2">Расходы!$A$200</definedName>
    <definedName name="SIGN" localSheetId="2">Расходы!$A$20:$D$22</definedName>
    <definedName name="_xlnm.Print_Area" localSheetId="1">Доходы!$A$1:$F$88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3" i="10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E20" i="3" l="1"/>
  <c r="F79"/>
  <c r="D18" i="9" l="1"/>
  <c r="E21"/>
  <c r="E62" i="3" l="1"/>
  <c r="E70"/>
  <c r="E7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60" i="3"/>
  <c r="E59" s="1"/>
  <c r="E58" s="1"/>
  <c r="D60"/>
  <c r="D59" s="1"/>
  <c r="D58" s="1"/>
  <c r="F57"/>
  <c r="D56"/>
  <c r="F48"/>
  <c r="E56"/>
  <c r="E55" s="1"/>
  <c r="E54" s="1"/>
  <c r="E67"/>
  <c r="E65"/>
  <c r="F77"/>
  <c r="F76" s="1"/>
  <c r="F75" s="1"/>
  <c r="E76"/>
  <c r="E75" s="1"/>
  <c r="D76"/>
  <c r="D75" s="1"/>
  <c r="E12" i="9" l="1"/>
  <c r="E11" s="1"/>
  <c r="E10" s="1"/>
  <c r="E18"/>
  <c r="E17" s="1"/>
  <c r="F56" i="3"/>
  <c r="F55" s="1"/>
  <c r="F54" s="1"/>
  <c r="D55"/>
  <c r="D54" s="1"/>
  <c r="D9" i="9" l="1"/>
  <c r="D17"/>
  <c r="F17" s="1"/>
  <c r="E9"/>
  <c r="F9" l="1"/>
  <c r="E86" i="3"/>
  <c r="F64"/>
  <c r="F63" s="1"/>
  <c r="E63"/>
  <c r="D63"/>
  <c r="F66"/>
  <c r="F87"/>
  <c r="D86"/>
  <c r="F80"/>
  <c r="E79"/>
  <c r="D79"/>
  <c r="F86" l="1"/>
  <c r="F53" l="1"/>
  <c r="E52"/>
  <c r="E51" s="1"/>
  <c r="E50" s="1"/>
  <c r="E49" s="1"/>
  <c r="D52"/>
  <c r="D51" s="1"/>
  <c r="D50" s="1"/>
  <c r="E29"/>
  <c r="E28" s="1"/>
  <c r="E27" s="1"/>
  <c r="E26" s="1"/>
  <c r="D29"/>
  <c r="D28" s="1"/>
  <c r="D27" s="1"/>
  <c r="D26" s="1"/>
  <c r="F82"/>
  <c r="F85"/>
  <c r="D84"/>
  <c r="D83" s="1"/>
  <c r="F69"/>
  <c r="D49" l="1"/>
  <c r="F50"/>
  <c r="F49" s="1"/>
  <c r="F51"/>
  <c r="F52"/>
  <c r="E84" l="1"/>
  <c r="E83" s="1"/>
  <c r="D47"/>
  <c r="D46" s="1"/>
  <c r="D45" s="1"/>
  <c r="F84" l="1"/>
  <c r="F83" l="1"/>
  <c r="E40" l="1"/>
  <c r="D65"/>
  <c r="F44" l="1"/>
  <c r="F65" l="1"/>
  <c r="E47"/>
  <c r="F47" s="1"/>
  <c r="E46" l="1"/>
  <c r="E45" l="1"/>
  <c r="F45" s="1"/>
  <c r="F46"/>
  <c r="E38" l="1"/>
  <c r="E37" s="1"/>
  <c r="F25" l="1"/>
  <c r="D67"/>
  <c r="D62" s="1"/>
  <c r="F62" s="1"/>
  <c r="F67" l="1"/>
  <c r="E19" l="1"/>
  <c r="D20"/>
  <c r="E81" l="1"/>
  <c r="E78" s="1"/>
  <c r="D81"/>
  <c r="D78" s="1"/>
  <c r="D74" s="1"/>
  <c r="E43"/>
  <c r="D43"/>
  <c r="D42" s="1"/>
  <c r="D40"/>
  <c r="D38"/>
  <c r="E32"/>
  <c r="E31" s="1"/>
  <c r="D32"/>
  <c r="D19"/>
  <c r="E74" l="1"/>
  <c r="E73" s="1"/>
  <c r="F78"/>
  <c r="D73"/>
  <c r="F81"/>
  <c r="F43"/>
  <c r="E42"/>
  <c r="F42" s="1"/>
  <c r="D37"/>
  <c r="D31" s="1"/>
  <c r="D18" s="1"/>
  <c r="F19"/>
  <c r="F20"/>
  <c r="F21"/>
  <c r="F32"/>
  <c r="F33"/>
  <c r="F38"/>
  <c r="F39"/>
  <c r="F40"/>
  <c r="F41"/>
  <c r="E18" l="1"/>
  <c r="E16" s="1"/>
  <c r="D16"/>
  <c r="F74"/>
  <c r="F73" s="1"/>
  <c r="F37"/>
  <c r="F31"/>
  <c r="F16" l="1"/>
  <c r="F18"/>
</calcChain>
</file>

<file path=xl/sharedStrings.xml><?xml version="1.0" encoding="utf-8"?>
<sst xmlns="http://schemas.openxmlformats.org/spreadsheetml/2006/main" count="957" uniqueCount="510">
  <si>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</si>
  <si>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</si>
  <si>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</si>
  <si>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</si>
  <si>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</si>
  <si>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</si>
  <si>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</si>
  <si>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</si>
  <si>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</si>
  <si>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</si>
  <si>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</si>
  <si>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</si>
  <si>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</si>
  <si>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</si>
  <si>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</si>
  <si>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</si>
  <si>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</si>
  <si>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</si>
  <si>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</si>
  <si>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</si>
  <si>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</si>
  <si>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</si>
  <si>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</si>
  <si>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</si>
  <si>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</si>
  <si>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</si>
  <si>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</si>
  <si>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</si>
  <si>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</si>
  <si>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</si>
  <si>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</si>
  <si>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</si>
  <si>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</si>
  <si>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</si>
  <si>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</si>
  <si>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</si>
  <si>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</si>
  <si>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</si>
  <si>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</si>
  <si>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</si>
  <si>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</si>
  <si>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</si>
  <si>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</si>
  <si>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</si>
  <si>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</si>
  <si>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</si>
  <si>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</si>
  <si>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</si>
  <si>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</si>
  <si>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</si>
  <si>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</si>
  <si>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</si>
  <si>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</si>
  <si>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</si>
  <si>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</si>
  <si>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</si>
  <si>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</si>
  <si>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</si>
  <si>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</si>
  <si>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</si>
  <si>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</si>
  <si>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</si>
  <si>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</si>
  <si>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</si>
  <si>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</si>
  <si>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</si>
  <si>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</si>
  <si>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</si>
  <si>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</si>
  <si>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</si>
  <si>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</si>
  <si>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</si>
  <si>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</si>
  <si>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</si>
  <si>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</si>
  <si>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</si>
  <si>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</si>
  <si>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</si>
  <si>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</si>
  <si>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</si>
  <si>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</si>
  <si>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</si>
  <si>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</si>
  <si>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</si>
  <si>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</si>
  <si>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</si>
  <si>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</si>
  <si>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</si>
  <si>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</si>
  <si>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</si>
  <si>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</si>
  <si>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</si>
  <si>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</si>
  <si>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</si>
  <si>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</si>
  <si>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</si>
  <si>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</si>
  <si>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</si>
  <si>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</si>
  <si>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</si>
  <si>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</si>
  <si>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</si>
  <si>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</si>
  <si>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</si>
  <si>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</si>
  <si>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</si>
  <si>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</si>
  <si>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</si>
  <si>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</si>
  <si>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</si>
  <si>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</si>
  <si>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</si>
  <si>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</si>
  <si>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</si>
  <si>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</si>
  <si>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</si>
  <si>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</si>
  <si>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</si>
  <si>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</si>
  <si>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</si>
  <si>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</si>
  <si>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</si>
  <si>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</si>
  <si>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</si>
  <si>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</si>
  <si>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</si>
  <si>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</si>
  <si>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</si>
  <si>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</si>
  <si>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</si>
  <si>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</si>
  <si>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</si>
  <si>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</si>
  <si>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</si>
  <si>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</si>
  <si>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</si>
  <si>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</si>
  <si>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</si>
  <si>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</si>
  <si>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</si>
  <si>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</si>
  <si>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</si>
  <si>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</si>
  <si>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</si>
  <si>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</si>
  <si>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</si>
  <si>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</si>
  <si>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</si>
  <si>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</si>
  <si>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</si>
  <si>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</si>
  <si>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</si>
  <si>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</si>
  <si>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</si>
  <si>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</si>
  <si>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</si>
  <si>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</si>
  <si>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</si>
  <si>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</si>
  <si>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</si>
  <si>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</si>
  <si>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</si>
  <si>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</si>
  <si>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</si>
  <si>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</si>
  <si>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</si>
  <si>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</si>
  <si>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</si>
  <si>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</si>
  <si>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</si>
  <si>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</si>
  <si>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</si>
  <si>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</si>
  <si>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</si>
  <si>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</si>
  <si>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</si>
  <si>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</si>
  <si>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</si>
  <si>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</si>
  <si>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</si>
  <si>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</si>
  <si>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</si>
  <si>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</si>
  <si>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</si>
  <si>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</si>
  <si>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</si>
  <si>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</si>
  <si>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</si>
  <si>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</si>
  <si>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</si>
  <si>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</si>
  <si>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</si>
  <si>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</si>
  <si>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</si>
  <si>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</si>
  <si>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</si>
  <si>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</si>
  <si>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</si>
  <si>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</si>
  <si>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</si>
  <si>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</si>
  <si>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</si>
  <si>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</si>
  <si>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</si>
  <si>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</si>
  <si>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</si>
  <si>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</si>
  <si>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</si>
  <si>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</si>
  <si>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</si>
  <si>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</si>
  <si>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</si>
  <si>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</si>
  <si>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</si>
  <si>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</si>
  <si>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</si>
  <si>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</si>
  <si>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</si>
  <si>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</si>
  <si>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</si>
  <si>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</si>
  <si>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</si>
  <si>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</si>
  <si>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</si>
  <si>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</si>
  <si>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</si>
  <si>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</si>
  <si>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</si>
  <si>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</si>
  <si>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</si>
  <si>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</si>
  <si>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</si>
  <si>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</si>
  <si>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</si>
  <si>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</si>
  <si>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</si>
  <si>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</si>
  <si>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</si>
  <si>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</si>
  <si>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</si>
  <si>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</si>
  <si>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</si>
  <si>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</si>
  <si>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</si>
  <si>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</si>
  <si>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</si>
  <si>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</si>
  <si>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</si>
  <si>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</si>
  <si>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</si>
  <si>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</si>
  <si>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</si>
  <si>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</si>
  <si>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</si>
  <si>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</si>
  <si>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</si>
  <si>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 на 1августа 2020 г.</t>
  </si>
  <si>
    <t>01.08.2020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</si>
  <si>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</si>
  <si>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</si>
  <si>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"12"       августа           2020г.</t>
  </si>
  <si>
    <t xml:space="preserve">x                    </t>
  </si>
  <si>
    <t>x</t>
  </si>
  <si>
    <t>450</t>
  </si>
  <si>
    <t xml:space="preserve">951 1102 0720020120 244 </t>
  </si>
  <si>
    <t>200</t>
  </si>
  <si>
    <t xml:space="preserve">951 1102 0720020120 240 </t>
  </si>
  <si>
    <t xml:space="preserve">951 1102 0720020120 200 </t>
  </si>
  <si>
    <t xml:space="preserve">951 1102 0720020120 000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</si>
  <si>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</si>
  <si>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951 1102 0720000000 000 </t>
  </si>
  <si>
    <t>Подпрограмма «Развитие материальной и спортивной базы»</t>
  </si>
  <si>
    <t xml:space="preserve">951 1102 0710020130 244 </t>
  </si>
  <si>
    <t xml:space="preserve">951 1102 0710020130 240 </t>
  </si>
  <si>
    <t xml:space="preserve">951 1102 0710020130 200 </t>
  </si>
  <si>
    <t xml:space="preserve">951 1102 0710020130 000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</si>
  <si>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</si>
  <si>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</si>
  <si>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</si>
  <si>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951 1102 0700000000 000 </t>
  </si>
  <si>
    <t xml:space="preserve">951 1102 0000000000 000 </t>
  </si>
  <si>
    <t xml:space="preserve">951 1100 0000000000 000 </t>
  </si>
  <si>
    <t>ФИЗИЧЕСКАЯ КУЛЬТУРА И СПОРТ</t>
  </si>
  <si>
    <t xml:space="preserve">951 1001 0230011020 321 </t>
  </si>
  <si>
    <t xml:space="preserve">951 1001 0230011020 320 </t>
  </si>
  <si>
    <t xml:space="preserve">951 1001 0230011020 300 </t>
  </si>
  <si>
    <t xml:space="preserve">951 1001 0230011020 000 </t>
  </si>
  <si>
    <t xml:space="preserve">951 1001 0230000000 000 </t>
  </si>
  <si>
    <t xml:space="preserve">951 1001 0200000000 000 </t>
  </si>
  <si>
    <t>Муниципальная программа Пролетарского сельского поселения «Муниципальная политика»</t>
  </si>
  <si>
    <t xml:space="preserve">951 1001 0000000000 000 </t>
  </si>
  <si>
    <t xml:space="preserve">951 1000 0000000000 000 </t>
  </si>
  <si>
    <t>СОЦИАЛЬНАЯ ПОЛИТИКА</t>
  </si>
  <si>
    <t xml:space="preserve">951 0801 0610071180 612 </t>
  </si>
  <si>
    <t xml:space="preserve">951 0801 0610071180 610 </t>
  </si>
  <si>
    <t xml:space="preserve">951 0801 0610071180 600 </t>
  </si>
  <si>
    <t xml:space="preserve">951 0801 0610071180 000 </t>
  </si>
  <si>
    <t xml:space="preserve">951 0801 0610000590 611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</si>
  <si>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</si>
  <si>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951 0801 0610000590 610 </t>
  </si>
  <si>
    <t xml:space="preserve">951 0801 0610000590 600 </t>
  </si>
  <si>
    <t xml:space="preserve">951 0801 0610000590 000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</si>
  <si>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</si>
  <si>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951 0801 0610000000 000 </t>
  </si>
  <si>
    <t>Подпрограмма «Развитие культурно-досуговой деятельности"</t>
  </si>
  <si>
    <t xml:space="preserve">951 0801 0600000000 000 </t>
  </si>
  <si>
    <t xml:space="preserve">951 0801 0000000000 000 </t>
  </si>
  <si>
    <t xml:space="preserve">951 0800 0000000000 000 </t>
  </si>
  <si>
    <t>КУЛЬТУРА, КИНЕМАТОГРАФИЯ</t>
  </si>
  <si>
    <t xml:space="preserve">951 0705 0210020010 244 </t>
  </si>
  <si>
    <t xml:space="preserve">951 0705 0210020010 240 </t>
  </si>
  <si>
    <t xml:space="preserve">951 0705 0210020010 200 </t>
  </si>
  <si>
    <t xml:space="preserve">951 0705 0210020010 000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</si>
  <si>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</si>
  <si>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</si>
  <si>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</si>
  <si>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951 0705 0200000000 000 </t>
  </si>
  <si>
    <t xml:space="preserve">951 0705 0000000000 000 </t>
  </si>
  <si>
    <t xml:space="preserve">951 0700 0000000000 000 </t>
  </si>
  <si>
    <t>ОБРАЗОВАНИЕ</t>
  </si>
  <si>
    <t xml:space="preserve">951 0503 0520020100 244 </t>
  </si>
  <si>
    <t xml:space="preserve">951 0503 0520020100 240 </t>
  </si>
  <si>
    <t xml:space="preserve">951 0503 0520020100 200 </t>
  </si>
  <si>
    <t xml:space="preserve">951 0503 0520020100 000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</si>
  <si>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</si>
  <si>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951 0503 0520020090 244 </t>
  </si>
  <si>
    <t xml:space="preserve">951 0503 0520020090 240 </t>
  </si>
  <si>
    <t xml:space="preserve">951 0503 0520020090 200 </t>
  </si>
  <si>
    <t xml:space="preserve">951 0503 0520020090 000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</si>
  <si>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</si>
  <si>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951 0503 0520020080 244 </t>
  </si>
  <si>
    <t xml:space="preserve">951 0503 0520020080 240 </t>
  </si>
  <si>
    <t xml:space="preserve">951 0503 0520020080 200 </t>
  </si>
  <si>
    <t xml:space="preserve">951 0503 0520020080 000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</si>
  <si>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</si>
  <si>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951 0503 0520000000 000 </t>
  </si>
  <si>
    <t>Подпрограмма «Благоустройство территории Пролетарского сельского поселения"</t>
  </si>
  <si>
    <t xml:space="preserve">951 0503 0500000000 000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</si>
  <si>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</si>
  <si>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951 0503 0000000000 000 </t>
  </si>
  <si>
    <t xml:space="preserve">951 0502 0510020300 244 </t>
  </si>
  <si>
    <t xml:space="preserve">951 0502 0510020300 240 </t>
  </si>
  <si>
    <t xml:space="preserve">951 0502 0510020300 200 </t>
  </si>
  <si>
    <t xml:space="preserve">951 0502 0510020300 000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</si>
  <si>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</si>
  <si>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951 0502 0510000000 000 </t>
  </si>
  <si>
    <t xml:space="preserve">951 0502 0500000000 000 </t>
  </si>
  <si>
    <t xml:space="preserve">951 0502 0000000000 000 </t>
  </si>
  <si>
    <t xml:space="preserve">951 0501 0510020320 244 </t>
  </si>
  <si>
    <t xml:space="preserve">951 0501 0510020320 240 </t>
  </si>
  <si>
    <t xml:space="preserve">951 0501 0510020320 200 </t>
  </si>
  <si>
    <t xml:space="preserve">951 0501 0510020320 000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</si>
  <si>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</si>
  <si>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951 0501 0510020260 244 </t>
  </si>
  <si>
    <t xml:space="preserve">951 0501 0510020260 240 </t>
  </si>
  <si>
    <t xml:space="preserve">951 0501 0510020260 200 </t>
  </si>
  <si>
    <t xml:space="preserve">951 0501 0510020260 000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</si>
  <si>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</si>
  <si>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951 0501 0510000000 000 </t>
  </si>
  <si>
    <t xml:space="preserve">951 0501 0500000000 000 </t>
  </si>
  <si>
    <t xml:space="preserve">951 0501 0000000000 000 </t>
  </si>
  <si>
    <t xml:space="preserve">951 0500 0000000000 000 </t>
  </si>
  <si>
    <t>ЖИЛИЩНО-КОММУНАЛЬНОЕ ХОЗЯЙСТВО</t>
  </si>
  <si>
    <t xml:space="preserve">951 0412 9990020290 244 </t>
  </si>
  <si>
    <t xml:space="preserve">951 0412 9990020290 240 </t>
  </si>
  <si>
    <t xml:space="preserve">951 0412 9990020290 200 </t>
  </si>
  <si>
    <t xml:space="preserve">951 0412 9990020290 000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</si>
  <si>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</si>
  <si>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951 0412 9990000000 000 </t>
  </si>
  <si>
    <t xml:space="preserve">951 0412 9900000000 000 </t>
  </si>
  <si>
    <t xml:space="preserve">951 0412 0000000000 000 </t>
  </si>
  <si>
    <t xml:space="preserve">951 0409 0420020310 244 </t>
  </si>
  <si>
    <t xml:space="preserve">951 0409 0420020310 240 </t>
  </si>
  <si>
    <t xml:space="preserve">951 0409 0420020310 200 </t>
  </si>
  <si>
    <t xml:space="preserve">951 0409 0420020310 000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</si>
  <si>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</si>
  <si>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951 0409 0420000000 000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</si>
  <si>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</si>
  <si>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951 0409 0410020060 244 </t>
  </si>
  <si>
    <t xml:space="preserve">951 0409 0410020060 240 </t>
  </si>
  <si>
    <t xml:space="preserve">951 0409 0410020060 200 </t>
  </si>
  <si>
    <t xml:space="preserve">951 0409 0410020060 000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</si>
  <si>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</si>
  <si>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951 0409 0410000000 000 </t>
  </si>
  <si>
    <t>Подпрограмма «Развитие транспортной инфраструктуры Пролетарского сельского поселения»</t>
  </si>
  <si>
    <t xml:space="preserve">951 0409 0400000000 000 </t>
  </si>
  <si>
    <t xml:space="preserve">951 0409 0000000000 000 </t>
  </si>
  <si>
    <t xml:space="preserve">951 0400 0000000000 000 </t>
  </si>
  <si>
    <t>НАЦИОНАЛЬНАЯ ЭКОНОМИКА</t>
  </si>
  <si>
    <t xml:space="preserve">951 0310 0310020030 244 </t>
  </si>
  <si>
    <t xml:space="preserve">951 0310 0310020030 240 </t>
  </si>
  <si>
    <t xml:space="preserve">951 0310 0310020030 200 </t>
  </si>
  <si>
    <t xml:space="preserve">951 0310 0310020030 000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</si>
  <si>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</si>
  <si>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951 0310 0310000000 000 </t>
  </si>
  <si>
    <t xml:space="preserve">951 0310 0300000000 000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</si>
  <si>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</si>
  <si>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951 0310 0000000000 000 </t>
  </si>
  <si>
    <t>Обеспечение пожарной безопасности</t>
  </si>
  <si>
    <t xml:space="preserve">951 0309 0320020050 244 </t>
  </si>
  <si>
    <t xml:space="preserve">951 0309 0320020050 240 </t>
  </si>
  <si>
    <t xml:space="preserve">951 0309 0320020050 200 </t>
  </si>
  <si>
    <t xml:space="preserve">951 0309 0320020050 000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</si>
  <si>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</si>
  <si>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951 0309 0320000000 000 </t>
  </si>
  <si>
    <t>Подпрограмма «Обеспечение безопасности на воде»</t>
  </si>
  <si>
    <t xml:space="preserve">951 0309 0300000000 000 </t>
  </si>
  <si>
    <t xml:space="preserve">951 0309 0000000000 000 </t>
  </si>
  <si>
    <t xml:space="preserve">951 0300 0000000000 000 </t>
  </si>
  <si>
    <t>НАЦИОНАЛЬНАЯ БЕЗОПАСНОСТЬ И ПРАВООХРАНИТЕЛЬНАЯ ДЕЯТЕЛЬНОСТЬ</t>
  </si>
  <si>
    <t xml:space="preserve">951 0203 9990051180 244 </t>
  </si>
  <si>
    <t xml:space="preserve">951 0203 9990051180 240 </t>
  </si>
  <si>
    <t xml:space="preserve">951 0203 9990051180 200 </t>
  </si>
  <si>
    <t xml:space="preserve">951 0203 9990051180 129 </t>
  </si>
  <si>
    <t xml:space="preserve">951 0203 9990051180 121 </t>
  </si>
  <si>
    <t>Фонд оплаты труда государственных (муниципальных) органов</t>
  </si>
  <si>
    <t xml:space="preserve">951 0203 9990051180 120 </t>
  </si>
  <si>
    <t xml:space="preserve">951 0203 9990051180 100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</si>
  <si>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</si>
  <si>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951 0203 9990051180 000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</si>
  <si>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</si>
  <si>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951 0203 9990000000 000 </t>
  </si>
  <si>
    <t xml:space="preserve">951 0203 9900000000 000 </t>
  </si>
  <si>
    <t xml:space="preserve">951 0203 0000000000 000 </t>
  </si>
  <si>
    <t xml:space="preserve">951 0200 0000000000 000 </t>
  </si>
  <si>
    <t>НАЦИОНАЛЬНАЯ ОБОРОНА</t>
  </si>
  <si>
    <t xml:space="preserve">951 0113 9990020220 853 </t>
  </si>
  <si>
    <t>Уплата иных платежей</t>
  </si>
  <si>
    <t xml:space="preserve">951 0113 9990020220 850 </t>
  </si>
  <si>
    <t xml:space="preserve">951 0113 9990020220 800 </t>
  </si>
  <si>
    <t xml:space="preserve">951 0113 9990020220 000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</si>
  <si>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</si>
  <si>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951 0113 9990000000 000 </t>
  </si>
  <si>
    <t xml:space="preserve">951 0113 9900000000 000 </t>
  </si>
  <si>
    <t xml:space="preserve">951 0113 0330020070 244 </t>
  </si>
  <si>
    <t xml:space="preserve">951 0113 0330020070 240 </t>
  </si>
  <si>
    <t xml:space="preserve">951 0113 0330020070 200 </t>
  </si>
  <si>
    <t xml:space="preserve">951 0113 0330020070 000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</si>
  <si>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</si>
  <si>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951 0113 0330000000 000 </t>
  </si>
  <si>
    <t>Подпрограмма «Профилактика терроризма и экстремизма"</t>
  </si>
  <si>
    <t xml:space="preserve">951 0113 0300000000 000 </t>
  </si>
  <si>
    <t xml:space="preserve">951 0113 0240020150 244 </t>
  </si>
  <si>
    <t xml:space="preserve">951 0113 0240020150 240 </t>
  </si>
  <si>
    <t xml:space="preserve">951 0113 0240020150 200 </t>
  </si>
  <si>
    <t xml:space="preserve">951 0113 0240020150 000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</si>
  <si>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</si>
  <si>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951 0113 0240000000 000 </t>
  </si>
  <si>
    <t>Подпрограма "Улучшение условий и охраны труда в Пролетарском сельском поселении"</t>
  </si>
  <si>
    <t xml:space="preserve">951 0113 0220020160 244 </t>
  </si>
  <si>
    <t xml:space="preserve">951 0113 0220020160 240 </t>
  </si>
  <si>
    <t xml:space="preserve">951 0113 0220020160 200 </t>
  </si>
  <si>
    <t xml:space="preserve">951 0113 0220020160 000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</si>
  <si>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</si>
  <si>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951 0113 0220020020 244 </t>
  </si>
  <si>
    <t xml:space="preserve">951 0113 0220020020 240 </t>
  </si>
  <si>
    <t xml:space="preserve">951 0113 0220020020 200 </t>
  </si>
  <si>
    <t xml:space="preserve">951 0113 0220020020 000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</si>
  <si>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</si>
  <si>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</si>
  <si>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</si>
  <si>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951 0113 0200000000 000 </t>
  </si>
  <si>
    <t xml:space="preserve">951 0113 0120099990 852 </t>
  </si>
  <si>
    <t>Уплата прочих налогов, сборов</t>
  </si>
  <si>
    <t xml:space="preserve">951 0113 0120099990 851 </t>
  </si>
  <si>
    <t>Уплата налога на имущество организаций и земельного налога</t>
  </si>
  <si>
    <t xml:space="preserve">951 0113 0120099990 850 </t>
  </si>
  <si>
    <t xml:space="preserve">951 0113 0120099990 800 </t>
  </si>
  <si>
    <t xml:space="preserve">951 0113 0120099990 000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</si>
  <si>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</si>
  <si>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951 0113 0120000000 000 </t>
  </si>
  <si>
    <t xml:space="preserve">951 0113 0100000000 000 </t>
  </si>
  <si>
    <t>Муниципальная программа Пролетарского сельского поселения  «Управление  муниципальными финансами»</t>
  </si>
  <si>
    <t xml:space="preserve">951 0113 0000000000 000 </t>
  </si>
  <si>
    <t xml:space="preserve">951 0111 9910090100 870 </t>
  </si>
  <si>
    <t xml:space="preserve">951 0111 9910090100 800 </t>
  </si>
  <si>
    <t xml:space="preserve">951 0111 9910090100 000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</si>
  <si>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</si>
  <si>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951 0111 9910000000 000 </t>
  </si>
  <si>
    <t xml:space="preserve">951 0111 9900000000 000 </t>
  </si>
  <si>
    <t xml:space="preserve">951 0111 0000000000 000 </t>
  </si>
  <si>
    <t xml:space="preserve">951 0104 9990072390 244 </t>
  </si>
  <si>
    <t xml:space="preserve">951 0104 9990072390 240 </t>
  </si>
  <si>
    <t xml:space="preserve">951 0104 9990072390 200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</si>
  <si>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</si>
  <si>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</si>
  <si>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951 0104 9990000000 000 </t>
  </si>
  <si>
    <t xml:space="preserve">951 0104 9900000000 000 </t>
  </si>
  <si>
    <t xml:space="preserve">951 0104 0120000190 244 </t>
  </si>
  <si>
    <t xml:space="preserve">951 0104 0120000190 240 </t>
  </si>
  <si>
    <t xml:space="preserve">951 0104 0120000190 200 </t>
  </si>
  <si>
    <t xml:space="preserve">951 0104 0120000190 000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</si>
  <si>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</si>
  <si>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951 0104 0120000110 129 </t>
  </si>
  <si>
    <t xml:space="preserve">951 0104 0120000110 122 </t>
  </si>
  <si>
    <t xml:space="preserve">951 0104 0120000110 121 </t>
  </si>
  <si>
    <t xml:space="preserve">951 0104 0120000110 120 </t>
  </si>
  <si>
    <t xml:space="preserve">951 0104 0120000110 100 </t>
  </si>
  <si>
    <t xml:space="preserve">951 0104 0120000110 000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</si>
  <si>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</si>
  <si>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951 0104 0120000000 000 </t>
  </si>
  <si>
    <t xml:space="preserve">951 0104 0100000000 000 </t>
  </si>
  <si>
    <t xml:space="preserve">951 0104 0000000000 000 </t>
  </si>
  <si>
    <t xml:space="preserve">951 0100 0000000000 000 </t>
  </si>
  <si>
    <t>ОБЩЕГОСУДАРСТВЕННЫЕ ВОПРОСЫ</t>
  </si>
  <si>
    <t xml:space="preserve">951 0000 0000000000 000 </t>
  </si>
  <si>
    <t>АДМИНИСТРАЦИЯ ПРОЛЕТАРСКОГО СЕЛЬСКОГО ПОСЕЛЕНИЯ</t>
  </si>
  <si>
    <t>Расходы бюджета - всего</t>
  </si>
  <si>
    <t>Форма 0503117  с.2</t>
  </si>
  <si>
    <t xml:space="preserve">                          2. Расходы бюджета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</si>
</sst>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 applyProtection="1">
      <protection locked="0"/>
    </xf>
    <xf numFmtId="0" fontId="15" fillId="2" borderId="11" xfId="2" applyNumberFormat="1" applyFont="1" applyFill="1" applyBorder="1" applyAlignment="1" applyProtection="1">
      <alignment horizontal="left" wrapText="1"/>
      <protection locked="0"/>
    </xf>
    <xf numFmtId="49" fontId="15" fillId="2" borderId="11" xfId="2" applyNumberFormat="1" applyFont="1" applyFill="1" applyBorder="1" applyAlignment="1" applyProtection="1">
      <alignment horizontal="center"/>
      <protection locked="0"/>
    </xf>
    <xf numFmtId="43" fontId="15" fillId="2" borderId="11" xfId="2" applyNumberFormat="1" applyFont="1" applyFill="1" applyBorder="1" applyAlignment="1" applyProtection="1">
      <alignment horizontal="center"/>
      <protection locked="0"/>
    </xf>
    <xf numFmtId="4" fontId="15" fillId="2" borderId="11" xfId="3" applyNumberFormat="1" applyFont="1" applyFill="1" applyBorder="1" applyAlignment="1" applyProtection="1">
      <alignment horizontal="righ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1" fontId="11" fillId="2" borderId="11" xfId="0" applyNumberFormat="1" applyFont="1" applyFill="1" applyBorder="1" applyAlignment="1">
      <alignment horizontal="right"/>
    </xf>
    <xf numFmtId="0" fontId="14" fillId="0" borderId="0" xfId="6"/>
    <xf numFmtId="4" fontId="17" fillId="0" borderId="22" xfId="6" applyNumberFormat="1" applyFont="1" applyBorder="1" applyAlignment="1" applyProtection="1">
      <alignment horizontal="right"/>
    </xf>
    <xf numFmtId="4" fontId="17" fillId="0" borderId="23" xfId="6" applyNumberFormat="1" applyFont="1" applyBorder="1" applyAlignment="1" applyProtection="1">
      <alignment horizontal="right"/>
    </xf>
    <xf numFmtId="49" fontId="17" fillId="0" borderId="24" xfId="6" applyNumberFormat="1" applyFont="1" applyBorder="1" applyAlignment="1" applyProtection="1">
      <alignment horizontal="center"/>
    </xf>
    <xf numFmtId="49" fontId="17" fillId="0" borderId="25" xfId="6" applyNumberFormat="1" applyFont="1" applyBorder="1" applyAlignment="1" applyProtection="1">
      <alignment horizontal="center" wrapText="1"/>
    </xf>
    <xf numFmtId="49" fontId="17" fillId="0" borderId="26" xfId="6" applyNumberFormat="1" applyFont="1" applyBorder="1" applyAlignment="1" applyProtection="1">
      <alignment horizontal="left" wrapText="1"/>
    </xf>
    <xf numFmtId="0" fontId="18" fillId="0" borderId="27" xfId="6" applyFont="1" applyBorder="1" applyAlignment="1" applyProtection="1"/>
    <xf numFmtId="0" fontId="18" fillId="0" borderId="27" xfId="6" applyFont="1" applyBorder="1" applyAlignment="1" applyProtection="1">
      <alignment horizontal="right"/>
    </xf>
    <xf numFmtId="0" fontId="18" fillId="0" borderId="27" xfId="6" applyFont="1" applyBorder="1" applyAlignment="1" applyProtection="1">
      <alignment horizontal="center"/>
    </xf>
    <xf numFmtId="0" fontId="18" fillId="0" borderId="28" xfId="6" applyFont="1" applyBorder="1" applyAlignment="1" applyProtection="1"/>
    <xf numFmtId="4" fontId="17" fillId="0" borderId="26" xfId="6" applyNumberFormat="1" applyFont="1" applyBorder="1" applyAlignment="1" applyProtection="1">
      <alignment horizontal="right"/>
    </xf>
    <xf numFmtId="4" fontId="17" fillId="0" borderId="14" xfId="6" applyNumberFormat="1" applyFont="1" applyBorder="1" applyAlignment="1" applyProtection="1">
      <alignment horizontal="right"/>
    </xf>
    <xf numFmtId="4" fontId="17" fillId="0" borderId="11" xfId="6" applyNumberFormat="1" applyFont="1" applyBorder="1" applyAlignment="1" applyProtection="1">
      <alignment horizontal="right"/>
    </xf>
    <xf numFmtId="49" fontId="17" fillId="0" borderId="14" xfId="6" applyNumberFormat="1" applyFont="1" applyBorder="1" applyAlignment="1" applyProtection="1">
      <alignment horizontal="center"/>
    </xf>
    <xf numFmtId="49" fontId="17" fillId="0" borderId="29" xfId="6" applyNumberFormat="1" applyFont="1" applyBorder="1" applyAlignment="1" applyProtection="1">
      <alignment horizontal="center" wrapText="1"/>
    </xf>
    <xf numFmtId="49" fontId="17" fillId="0" borderId="30" xfId="6" applyNumberFormat="1" applyFont="1" applyBorder="1" applyAlignment="1" applyProtection="1">
      <alignment horizontal="left" wrapText="1"/>
    </xf>
    <xf numFmtId="164" fontId="17" fillId="0" borderId="30" xfId="6" applyNumberFormat="1" applyFont="1" applyBorder="1" applyAlignment="1" applyProtection="1">
      <alignment horizontal="left" wrapText="1"/>
    </xf>
    <xf numFmtId="4" fontId="19" fillId="0" borderId="31" xfId="6" applyNumberFormat="1" applyFont="1" applyBorder="1" applyAlignment="1" applyProtection="1">
      <alignment horizontal="right"/>
    </xf>
    <xf numFmtId="4" fontId="19" fillId="0" borderId="20" xfId="6" applyNumberFormat="1" applyFont="1" applyBorder="1" applyAlignment="1" applyProtection="1">
      <alignment horizontal="right"/>
    </xf>
    <xf numFmtId="4" fontId="19" fillId="0" borderId="7" xfId="6" applyNumberFormat="1" applyFont="1" applyBorder="1" applyAlignment="1" applyProtection="1">
      <alignment horizontal="right"/>
    </xf>
    <xf numFmtId="49" fontId="19" fillId="0" borderId="20" xfId="6" applyNumberFormat="1" applyFont="1" applyBorder="1" applyAlignment="1" applyProtection="1">
      <alignment horizontal="center"/>
    </xf>
    <xf numFmtId="49" fontId="19" fillId="0" borderId="32" xfId="6" applyNumberFormat="1" applyFont="1" applyBorder="1" applyAlignment="1" applyProtection="1">
      <alignment horizontal="center" wrapText="1"/>
    </xf>
    <xf numFmtId="49" fontId="19" fillId="0" borderId="33" xfId="6" applyNumberFormat="1" applyFont="1" applyBorder="1" applyAlignment="1" applyProtection="1">
      <alignment horizontal="left" wrapText="1"/>
    </xf>
    <xf numFmtId="0" fontId="18" fillId="0" borderId="34" xfId="6" applyFont="1" applyBorder="1" applyAlignment="1" applyProtection="1"/>
    <xf numFmtId="0" fontId="18" fillId="0" borderId="10" xfId="6" applyFont="1" applyBorder="1" applyAlignment="1" applyProtection="1"/>
    <xf numFmtId="0" fontId="18" fillId="0" borderId="10" xfId="6" applyFont="1" applyBorder="1" applyAlignment="1" applyProtection="1">
      <alignment horizontal="right"/>
    </xf>
    <xf numFmtId="0" fontId="18" fillId="0" borderId="35" xfId="6" applyFont="1" applyBorder="1" applyAlignment="1" applyProtection="1">
      <alignment horizontal="center"/>
    </xf>
    <xf numFmtId="0" fontId="18" fillId="0" borderId="36" xfId="6" applyFont="1" applyBorder="1" applyAlignment="1" applyProtection="1"/>
    <xf numFmtId="0" fontId="17" fillId="0" borderId="37" xfId="6" applyFont="1" applyBorder="1" applyAlignment="1" applyProtection="1"/>
    <xf numFmtId="49" fontId="17" fillId="0" borderId="38" xfId="6" applyNumberFormat="1" applyFont="1" applyBorder="1" applyAlignment="1" applyProtection="1">
      <alignment horizontal="center" vertical="center"/>
    </xf>
    <xf numFmtId="49" fontId="17" fillId="0" borderId="39" xfId="6" applyNumberFormat="1" applyFont="1" applyBorder="1" applyAlignment="1" applyProtection="1">
      <alignment horizontal="center" vertical="center"/>
    </xf>
    <xf numFmtId="49" fontId="17" fillId="0" borderId="1" xfId="6" applyNumberFormat="1" applyFont="1" applyBorder="1" applyAlignment="1" applyProtection="1">
      <alignment horizontal="center" vertical="center"/>
    </xf>
    <xf numFmtId="0" fontId="17" fillId="0" borderId="39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17" fillId="0" borderId="19" xfId="6" applyFont="1" applyBorder="1" applyAlignment="1" applyProtection="1">
      <alignment horizontal="center" vertical="center"/>
    </xf>
    <xf numFmtId="49" fontId="17" fillId="0" borderId="31" xfId="6" applyNumberFormat="1" applyFont="1" applyBorder="1" applyAlignment="1" applyProtection="1">
      <alignment vertical="center"/>
    </xf>
    <xf numFmtId="49" fontId="17" fillId="0" borderId="20" xfId="6" applyNumberFormat="1" applyFont="1" applyBorder="1" applyAlignment="1" applyProtection="1">
      <alignment horizontal="center" vertical="center" wrapText="1"/>
    </xf>
    <xf numFmtId="0" fontId="17" fillId="0" borderId="20" xfId="6" applyFont="1" applyBorder="1" applyAlignment="1" applyProtection="1">
      <alignment vertical="center" wrapText="1"/>
    </xf>
    <xf numFmtId="49" fontId="17" fillId="0" borderId="41" xfId="6" applyNumberFormat="1" applyFont="1" applyBorder="1" applyAlignment="1" applyProtection="1">
      <alignment vertical="center"/>
    </xf>
    <xf numFmtId="49" fontId="17" fillId="0" borderId="21" xfId="6" applyNumberFormat="1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vertical="center" wrapText="1"/>
    </xf>
    <xf numFmtId="49" fontId="18" fillId="0" borderId="0" xfId="6" applyNumberFormat="1" applyFont="1" applyBorder="1" applyAlignment="1" applyProtection="1"/>
    <xf numFmtId="0" fontId="18" fillId="0" borderId="0" xfId="6" applyFont="1" applyBorder="1" applyAlignment="1" applyProtection="1"/>
    <xf numFmtId="0" fontId="18" fillId="0" borderId="0" xfId="6" applyFont="1" applyBorder="1" applyAlignment="1" applyProtection="1">
      <alignment horizontal="left"/>
    </xf>
    <xf numFmtId="49" fontId="17" fillId="0" borderId="0" xfId="6" applyNumberFormat="1" applyFont="1" applyBorder="1" applyAlignment="1" applyProtection="1"/>
    <xf numFmtId="0" fontId="20" fillId="0" borderId="0" xfId="6" applyFont="1" applyBorder="1" applyAlignment="1" applyProtection="1">
      <alignment horizontal="center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7" fillId="0" borderId="43" xfId="6" applyNumberFormat="1" applyFont="1" applyBorder="1" applyAlignment="1" applyProtection="1">
      <alignment horizontal="center" vertical="center" wrapText="1"/>
    </xf>
    <xf numFmtId="49" fontId="17" fillId="0" borderId="41" xfId="6" applyNumberFormat="1" applyFont="1" applyBorder="1" applyAlignment="1" applyProtection="1">
      <alignment horizontal="center" vertical="center" wrapText="1"/>
    </xf>
    <xf numFmtId="0" fontId="17" fillId="0" borderId="45" xfId="6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horizontal="center" vertical="center" wrapText="1"/>
    </xf>
    <xf numFmtId="0" fontId="20" fillId="0" borderId="0" xfId="6" applyFont="1" applyBorder="1" applyAlignment="1" applyProtection="1">
      <alignment horizontal="center"/>
    </xf>
    <xf numFmtId="0" fontId="17" fillId="0" borderId="46" xfId="6" applyFont="1" applyBorder="1" applyAlignment="1" applyProtection="1">
      <alignment horizontal="center" vertical="center"/>
    </xf>
    <xf numFmtId="0" fontId="17" fillId="0" borderId="42" xfId="6" applyFont="1" applyBorder="1" applyAlignment="1" applyProtection="1">
      <alignment horizontal="center" vertical="center"/>
    </xf>
    <xf numFmtId="0" fontId="17" fillId="0" borderId="40" xfId="6" applyFont="1" applyBorder="1" applyAlignment="1" applyProtection="1">
      <alignment horizontal="center" vertical="center"/>
    </xf>
    <xf numFmtId="0" fontId="17" fillId="0" borderId="44" xfId="6" applyFont="1" applyBorder="1" applyAlignment="1" applyProtection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</xf>
    <xf numFmtId="0" fontId="17" fillId="0" borderId="7" xfId="6" applyFont="1" applyBorder="1" applyAlignment="1" applyProtection="1">
      <alignment horizontal="center" vertical="center" wrapText="1"/>
    </xf>
    <xf numFmtId="49" fontId="17" fillId="0" borderId="44" xfId="6" applyNumberFormat="1" applyFont="1" applyBorder="1" applyAlignment="1" applyProtection="1">
      <alignment horizontal="center" vertical="center" wrapText="1"/>
    </xf>
    <xf numFmtId="49" fontId="17" fillId="0" borderId="2" xfId="6" applyNumberFormat="1" applyFont="1" applyBorder="1" applyAlignment="1" applyProtection="1">
      <alignment horizontal="center" vertical="center" wrapText="1"/>
    </xf>
    <xf numFmtId="49" fontId="17" fillId="0" borderId="7" xfId="6" applyNumberFormat="1" applyFont="1" applyBorder="1" applyAlignment="1" applyProtection="1">
      <alignment horizontal="center" vertical="center" wrapText="1"/>
    </xf>
    <xf numFmtId="49" fontId="17" fillId="0" borderId="44" xfId="6" applyNumberFormat="1" applyFont="1" applyBorder="1" applyAlignment="1" applyProtection="1">
      <alignment horizontal="center" vertical="center"/>
    </xf>
    <xf numFmtId="49" fontId="17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4"/>
  <sheetViews>
    <sheetView showGridLines="0" tabSelected="1" view="pageBreakPreview" zoomScaleSheetLayoutView="100" workbookViewId="0">
      <selection activeCell="A22" sqref="A22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64" t="s">
        <v>109</v>
      </c>
      <c r="E3" s="165"/>
      <c r="F3" s="3" t="s">
        <v>14</v>
      </c>
    </row>
    <row r="4" spans="1:6" ht="12.75" customHeight="1">
      <c r="A4" s="4" t="s">
        <v>256</v>
      </c>
      <c r="B4" s="4"/>
      <c r="C4" s="4"/>
      <c r="D4" s="4"/>
      <c r="E4" s="73" t="s">
        <v>111</v>
      </c>
      <c r="F4" s="5" t="s">
        <v>257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6" t="s">
        <v>115</v>
      </c>
      <c r="B7" s="166"/>
      <c r="C7" s="166"/>
      <c r="D7" s="166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7" t="s">
        <v>72</v>
      </c>
      <c r="C16" s="168" t="s">
        <v>20</v>
      </c>
      <c r="D16" s="169">
        <f>D18+D73</f>
        <v>10064200</v>
      </c>
      <c r="E16" s="169">
        <f>E18+E73+E69</f>
        <v>5893083.8900000006</v>
      </c>
      <c r="F16" s="163">
        <f>D16-E16</f>
        <v>4171116.1099999994</v>
      </c>
    </row>
    <row r="17" spans="1:7" ht="15.75" customHeight="1">
      <c r="A17" s="99" t="s">
        <v>5</v>
      </c>
      <c r="B17" s="167"/>
      <c r="C17" s="168"/>
      <c r="D17" s="169"/>
      <c r="E17" s="169"/>
      <c r="F17" s="163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D19+D31+D42++D62+D45+D54+D58</f>
        <v>7912800</v>
      </c>
      <c r="E18" s="86">
        <f>E19+E31+E42++E62+E45+E28+E51+E54+E61</f>
        <v>4322630.03</v>
      </c>
      <c r="F18" s="52">
        <f>D18-E18</f>
        <v>3590169.9699999997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997522.31</v>
      </c>
      <c r="F19" s="52">
        <f t="shared" ref="F19:F44" si="0">D19-E19</f>
        <v>512177.68999999994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E21+E24+E23+E22</f>
        <v>997522.31</v>
      </c>
      <c r="F20" s="51">
        <f t="shared" si="0"/>
        <v>512177.68999999994</v>
      </c>
      <c r="G20" s="69"/>
    </row>
    <row r="21" spans="1:7" ht="159" customHeight="1">
      <c r="A21" s="101" t="s">
        <v>124</v>
      </c>
      <c r="B21" s="84" t="s">
        <v>72</v>
      </c>
      <c r="C21" s="110" t="s">
        <v>89</v>
      </c>
      <c r="D21" s="87">
        <v>1509700</v>
      </c>
      <c r="E21" s="88">
        <v>994736.87</v>
      </c>
      <c r="F21" s="51">
        <f t="shared" si="0"/>
        <v>514963.13</v>
      </c>
    </row>
    <row r="22" spans="1:7" ht="225.75" customHeight="1">
      <c r="A22" s="101" t="s">
        <v>258</v>
      </c>
      <c r="B22" s="84" t="s">
        <v>72</v>
      </c>
      <c r="C22" s="110" t="s">
        <v>259</v>
      </c>
      <c r="D22" s="105">
        <v>0</v>
      </c>
      <c r="E22" s="88">
        <v>221.04</v>
      </c>
      <c r="F22" s="116">
        <v>0</v>
      </c>
    </row>
    <row r="23" spans="1:7" ht="92.25" customHeight="1">
      <c r="A23" s="111" t="s">
        <v>84</v>
      </c>
      <c r="B23" s="112" t="s">
        <v>72</v>
      </c>
      <c r="C23" s="110" t="s">
        <v>90</v>
      </c>
      <c r="D23" s="113">
        <v>0</v>
      </c>
      <c r="E23" s="114">
        <v>2564.4</v>
      </c>
      <c r="F23" s="115" t="s">
        <v>51</v>
      </c>
    </row>
    <row r="24" spans="1:7" ht="93.75" hidden="1" customHeight="1">
      <c r="A24" s="101" t="s">
        <v>84</v>
      </c>
      <c r="B24" s="84" t="s">
        <v>72</v>
      </c>
      <c r="C24" s="85" t="s">
        <v>90</v>
      </c>
      <c r="D24" s="105">
        <v>0</v>
      </c>
      <c r="E24" s="88"/>
      <c r="F24" s="51" t="s">
        <v>51</v>
      </c>
    </row>
    <row r="25" spans="1:7" ht="36.75" hidden="1" customHeight="1">
      <c r="A25" s="102"/>
      <c r="B25" s="89" t="s">
        <v>72</v>
      </c>
      <c r="C25" s="90"/>
      <c r="D25" s="91"/>
      <c r="E25" s="92"/>
      <c r="F25" s="93">
        <f t="shared" si="0"/>
        <v>0</v>
      </c>
    </row>
    <row r="26" spans="1:7" s="31" customFormat="1" ht="32.25" hidden="1" customHeight="1">
      <c r="A26" s="100" t="s">
        <v>174</v>
      </c>
      <c r="B26" s="95" t="s">
        <v>72</v>
      </c>
      <c r="C26" s="96" t="s">
        <v>175</v>
      </c>
      <c r="D26" s="106">
        <f>D27</f>
        <v>0</v>
      </c>
      <c r="E26" s="97">
        <f>E27</f>
        <v>0</v>
      </c>
      <c r="F26" s="52" t="s">
        <v>51</v>
      </c>
    </row>
    <row r="27" spans="1:7" s="31" customFormat="1" ht="25.5" hidden="1" customHeight="1">
      <c r="A27" s="101" t="s">
        <v>169</v>
      </c>
      <c r="B27" s="84" t="s">
        <v>72</v>
      </c>
      <c r="C27" s="85" t="s">
        <v>176</v>
      </c>
      <c r="D27" s="105">
        <f t="shared" ref="D27:E29" si="1">D28</f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152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45" hidden="1" customHeight="1">
      <c r="A29" s="101" t="s">
        <v>75</v>
      </c>
      <c r="B29" s="84" t="s">
        <v>72</v>
      </c>
      <c r="C29" s="85" t="s">
        <v>91</v>
      </c>
      <c r="D29" s="105">
        <f t="shared" si="1"/>
        <v>0</v>
      </c>
      <c r="E29" s="87">
        <f t="shared" si="1"/>
        <v>0</v>
      </c>
      <c r="F29" s="51" t="s">
        <v>51</v>
      </c>
    </row>
    <row r="30" spans="1:7" s="31" customFormat="1" ht="39.75" hidden="1" customHeight="1">
      <c r="A30" s="101" t="s">
        <v>75</v>
      </c>
      <c r="B30" s="84" t="s">
        <v>72</v>
      </c>
      <c r="C30" s="85" t="s">
        <v>151</v>
      </c>
      <c r="D30" s="105">
        <v>0</v>
      </c>
      <c r="E30" s="88"/>
      <c r="F30" s="51" t="s">
        <v>51</v>
      </c>
    </row>
    <row r="31" spans="1:7" ht="38.25" customHeight="1">
      <c r="A31" s="100" t="s">
        <v>34</v>
      </c>
      <c r="B31" s="95" t="s">
        <v>72</v>
      </c>
      <c r="C31" s="96" t="s">
        <v>92</v>
      </c>
      <c r="D31" s="86">
        <f>D32+D37+D34</f>
        <v>6358800</v>
      </c>
      <c r="E31" s="86">
        <f>E32+E37+E34</f>
        <v>3318705.92</v>
      </c>
      <c r="F31" s="52">
        <f t="shared" si="0"/>
        <v>3040094.08</v>
      </c>
    </row>
    <row r="32" spans="1:7" ht="33" customHeight="1">
      <c r="A32" s="101" t="s">
        <v>35</v>
      </c>
      <c r="B32" s="84" t="s">
        <v>72</v>
      </c>
      <c r="C32" s="85" t="s">
        <v>93</v>
      </c>
      <c r="D32" s="87">
        <f>D33</f>
        <v>398500</v>
      </c>
      <c r="E32" s="87">
        <f>E33</f>
        <v>9399.7000000000007</v>
      </c>
      <c r="F32" s="51">
        <f t="shared" si="0"/>
        <v>389100.3</v>
      </c>
    </row>
    <row r="33" spans="1:6" ht="99" customHeight="1">
      <c r="A33" s="101" t="s">
        <v>143</v>
      </c>
      <c r="B33" s="84" t="s">
        <v>72</v>
      </c>
      <c r="C33" s="85" t="s">
        <v>94</v>
      </c>
      <c r="D33" s="87">
        <v>398500</v>
      </c>
      <c r="E33" s="88">
        <v>9399.7000000000007</v>
      </c>
      <c r="F33" s="51">
        <f t="shared" si="0"/>
        <v>389100.3</v>
      </c>
    </row>
    <row r="34" spans="1:6" ht="12" hidden="1" customHeight="1">
      <c r="A34" s="102"/>
      <c r="B34" s="89" t="s">
        <v>72</v>
      </c>
      <c r="C34" s="90"/>
      <c r="D34" s="91"/>
      <c r="E34" s="91"/>
      <c r="F34" s="93"/>
    </row>
    <row r="35" spans="1:6" ht="12" hidden="1" customHeight="1">
      <c r="A35" s="102"/>
      <c r="B35" s="89" t="s">
        <v>72</v>
      </c>
      <c r="C35" s="90"/>
      <c r="D35" s="91"/>
      <c r="E35" s="92"/>
      <c r="F35" s="93"/>
    </row>
    <row r="36" spans="1:6" ht="8.25" hidden="1" customHeight="1">
      <c r="A36" s="102"/>
      <c r="B36" s="89" t="s">
        <v>72</v>
      </c>
      <c r="C36" s="90"/>
      <c r="D36" s="91"/>
      <c r="E36" s="92"/>
      <c r="F36" s="93"/>
    </row>
    <row r="37" spans="1:6" ht="18.75" customHeight="1">
      <c r="A37" s="101" t="s">
        <v>36</v>
      </c>
      <c r="B37" s="84" t="s">
        <v>72</v>
      </c>
      <c r="C37" s="85" t="s">
        <v>95</v>
      </c>
      <c r="D37" s="87">
        <f>D38+D40</f>
        <v>5960300</v>
      </c>
      <c r="E37" s="87">
        <f>E38+E40</f>
        <v>3309306.2199999997</v>
      </c>
      <c r="F37" s="51">
        <f t="shared" si="0"/>
        <v>2650993.7800000003</v>
      </c>
    </row>
    <row r="38" spans="1:6" ht="25.5" customHeight="1">
      <c r="A38" s="101" t="s">
        <v>126</v>
      </c>
      <c r="B38" s="84" t="s">
        <v>72</v>
      </c>
      <c r="C38" s="85" t="s">
        <v>134</v>
      </c>
      <c r="D38" s="87">
        <f>D39</f>
        <v>2594100</v>
      </c>
      <c r="E38" s="87">
        <f>E39</f>
        <v>3208205.76</v>
      </c>
      <c r="F38" s="51">
        <f t="shared" si="0"/>
        <v>-614105.75999999978</v>
      </c>
    </row>
    <row r="39" spans="1:6" ht="69.75" customHeight="1">
      <c r="A39" s="101" t="s">
        <v>128</v>
      </c>
      <c r="B39" s="84" t="s">
        <v>72</v>
      </c>
      <c r="C39" s="85" t="s">
        <v>127</v>
      </c>
      <c r="D39" s="87">
        <v>2594100</v>
      </c>
      <c r="E39" s="88">
        <v>3208205.76</v>
      </c>
      <c r="F39" s="51">
        <f t="shared" si="0"/>
        <v>-614105.75999999978</v>
      </c>
    </row>
    <row r="40" spans="1:6" ht="36.75" customHeight="1">
      <c r="A40" s="101" t="s">
        <v>129</v>
      </c>
      <c r="B40" s="84" t="s">
        <v>72</v>
      </c>
      <c r="C40" s="85" t="s">
        <v>130</v>
      </c>
      <c r="D40" s="87">
        <f>D41</f>
        <v>3366200</v>
      </c>
      <c r="E40" s="87">
        <f>E41</f>
        <v>101100.46</v>
      </c>
      <c r="F40" s="51">
        <f t="shared" si="0"/>
        <v>3265099.54</v>
      </c>
    </row>
    <row r="41" spans="1:6" ht="72" customHeight="1">
      <c r="A41" s="101" t="s">
        <v>132</v>
      </c>
      <c r="B41" s="84" t="s">
        <v>72</v>
      </c>
      <c r="C41" s="85" t="s">
        <v>131</v>
      </c>
      <c r="D41" s="87">
        <v>3366200</v>
      </c>
      <c r="E41" s="88">
        <v>101100.46</v>
      </c>
      <c r="F41" s="51">
        <f t="shared" si="0"/>
        <v>3265099.54</v>
      </c>
    </row>
    <row r="42" spans="1:6" ht="15" hidden="1" customHeight="1">
      <c r="A42" s="101" t="s">
        <v>38</v>
      </c>
      <c r="B42" s="84" t="s">
        <v>72</v>
      </c>
      <c r="C42" s="85" t="s">
        <v>96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66" hidden="1" customHeight="1">
      <c r="A43" s="101" t="s">
        <v>39</v>
      </c>
      <c r="B43" s="84" t="s">
        <v>72</v>
      </c>
      <c r="C43" s="85" t="s">
        <v>97</v>
      </c>
      <c r="D43" s="87">
        <f>D44</f>
        <v>0</v>
      </c>
      <c r="E43" s="87">
        <f>E44</f>
        <v>0</v>
      </c>
      <c r="F43" s="51">
        <f t="shared" si="0"/>
        <v>0</v>
      </c>
    </row>
    <row r="44" spans="1:6" ht="113.25" hidden="1" customHeight="1">
      <c r="A44" s="101" t="s">
        <v>40</v>
      </c>
      <c r="B44" s="84" t="s">
        <v>72</v>
      </c>
      <c r="C44" s="85" t="s">
        <v>98</v>
      </c>
      <c r="D44" s="87">
        <v>0</v>
      </c>
      <c r="E44" s="88"/>
      <c r="F44" s="51">
        <f t="shared" si="0"/>
        <v>0</v>
      </c>
    </row>
    <row r="45" spans="1:6" ht="120" customHeight="1">
      <c r="A45" s="100" t="s">
        <v>46</v>
      </c>
      <c r="B45" s="95" t="s">
        <v>72</v>
      </c>
      <c r="C45" s="96" t="s">
        <v>99</v>
      </c>
      <c r="D45" s="86">
        <f>SUM(D46)</f>
        <v>12200</v>
      </c>
      <c r="E45" s="86">
        <f>SUM(E46)</f>
        <v>6101.8</v>
      </c>
      <c r="F45" s="52">
        <f>D45-E45</f>
        <v>6098.2</v>
      </c>
    </row>
    <row r="46" spans="1:6" ht="189" customHeight="1">
      <c r="A46" s="101" t="s">
        <v>37</v>
      </c>
      <c r="B46" s="84" t="s">
        <v>72</v>
      </c>
      <c r="C46" s="85" t="s">
        <v>100</v>
      </c>
      <c r="D46" s="87">
        <f>SUM(D47)</f>
        <v>12200</v>
      </c>
      <c r="E46" s="87">
        <f>E47</f>
        <v>6101.8</v>
      </c>
      <c r="F46" s="51">
        <f>D46-E46</f>
        <v>6098.2</v>
      </c>
    </row>
    <row r="47" spans="1:6" ht="95.25" customHeight="1">
      <c r="A47" s="101" t="s">
        <v>235</v>
      </c>
      <c r="B47" s="84" t="s">
        <v>72</v>
      </c>
      <c r="C47" s="85" t="s">
        <v>139</v>
      </c>
      <c r="D47" s="87">
        <f>SUM(D48)</f>
        <v>12200</v>
      </c>
      <c r="E47" s="88">
        <f>E48</f>
        <v>6101.8</v>
      </c>
      <c r="F47" s="51">
        <f>D47-E47</f>
        <v>6098.2</v>
      </c>
    </row>
    <row r="48" spans="1:6" ht="87.75" customHeight="1">
      <c r="A48" s="101" t="s">
        <v>141</v>
      </c>
      <c r="B48" s="84" t="s">
        <v>72</v>
      </c>
      <c r="C48" s="85" t="s">
        <v>140</v>
      </c>
      <c r="D48" s="87">
        <v>12200</v>
      </c>
      <c r="E48" s="88">
        <v>6101.8</v>
      </c>
      <c r="F48" s="51">
        <f>D48-E48</f>
        <v>6098.2</v>
      </c>
    </row>
    <row r="49" spans="1:6" ht="45.75" hidden="1" customHeight="1">
      <c r="A49" s="101" t="s">
        <v>173</v>
      </c>
      <c r="B49" s="84" t="s">
        <v>72</v>
      </c>
      <c r="C49" s="85" t="s">
        <v>172</v>
      </c>
      <c r="D49" s="87">
        <f>D50</f>
        <v>0</v>
      </c>
      <c r="E49" s="88">
        <f>E50</f>
        <v>0</v>
      </c>
      <c r="F49" s="51">
        <f>F50</f>
        <v>0</v>
      </c>
    </row>
    <row r="50" spans="1:6" ht="45" hidden="1" customHeight="1">
      <c r="A50" s="101" t="s">
        <v>166</v>
      </c>
      <c r="B50" s="84" t="s">
        <v>72</v>
      </c>
      <c r="C50" s="85" t="s">
        <v>167</v>
      </c>
      <c r="D50" s="87">
        <f t="shared" ref="D50:E52" si="2">D51</f>
        <v>0</v>
      </c>
      <c r="E50" s="88">
        <f t="shared" si="2"/>
        <v>0</v>
      </c>
      <c r="F50" s="51">
        <f>D50-E50</f>
        <v>0</v>
      </c>
    </row>
    <row r="51" spans="1:6" ht="30.75" hidden="1" customHeight="1">
      <c r="A51" s="101" t="s">
        <v>159</v>
      </c>
      <c r="B51" s="84" t="s">
        <v>72</v>
      </c>
      <c r="C51" s="85" t="s">
        <v>153</v>
      </c>
      <c r="D51" s="87">
        <f t="shared" si="2"/>
        <v>0</v>
      </c>
      <c r="E51" s="88">
        <f t="shared" si="2"/>
        <v>0</v>
      </c>
      <c r="F51" s="51">
        <f>D51-E51</f>
        <v>0</v>
      </c>
    </row>
    <row r="52" spans="1:6" ht="25.5" hidden="1" customHeight="1">
      <c r="A52" s="101" t="s">
        <v>160</v>
      </c>
      <c r="B52" s="84" t="s">
        <v>72</v>
      </c>
      <c r="C52" s="85" t="s">
        <v>154</v>
      </c>
      <c r="D52" s="87">
        <f t="shared" si="2"/>
        <v>0</v>
      </c>
      <c r="E52" s="88">
        <f t="shared" si="2"/>
        <v>0</v>
      </c>
      <c r="F52" s="51">
        <f t="shared" ref="F52:F53" si="3">D52-E52</f>
        <v>0</v>
      </c>
    </row>
    <row r="53" spans="1:6" ht="34.5" hidden="1" customHeight="1">
      <c r="A53" s="101" t="s">
        <v>161</v>
      </c>
      <c r="B53" s="84" t="s">
        <v>72</v>
      </c>
      <c r="C53" s="85" t="s">
        <v>157</v>
      </c>
      <c r="D53" s="87">
        <v>0</v>
      </c>
      <c r="E53" s="88">
        <v>0</v>
      </c>
      <c r="F53" s="51">
        <f t="shared" si="3"/>
        <v>0</v>
      </c>
    </row>
    <row r="54" spans="1:6" ht="27.75" hidden="1" customHeight="1">
      <c r="A54" s="101" t="s">
        <v>200</v>
      </c>
      <c r="B54" s="84" t="s">
        <v>72</v>
      </c>
      <c r="C54" s="85" t="s">
        <v>201</v>
      </c>
      <c r="D54" s="87">
        <f t="shared" ref="D54:E56" si="4">D55</f>
        <v>0</v>
      </c>
      <c r="E54" s="87">
        <f t="shared" si="4"/>
        <v>0</v>
      </c>
      <c r="F54" s="51">
        <f>F55</f>
        <v>0</v>
      </c>
    </row>
    <row r="55" spans="1:6" ht="105" hidden="1" customHeight="1">
      <c r="A55" s="101" t="s">
        <v>203</v>
      </c>
      <c r="B55" s="84" t="s">
        <v>72</v>
      </c>
      <c r="C55" s="85" t="s">
        <v>202</v>
      </c>
      <c r="D55" s="87">
        <f t="shared" si="4"/>
        <v>0</v>
      </c>
      <c r="E55" s="87">
        <f t="shared" si="4"/>
        <v>0</v>
      </c>
      <c r="F55" s="51">
        <f>F56</f>
        <v>0</v>
      </c>
    </row>
    <row r="56" spans="1:6" ht="115.5" hidden="1" customHeight="1">
      <c r="A56" s="101" t="s">
        <v>205</v>
      </c>
      <c r="B56" s="84" t="s">
        <v>72</v>
      </c>
      <c r="C56" s="85" t="s">
        <v>204</v>
      </c>
      <c r="D56" s="87">
        <f>D57</f>
        <v>0</v>
      </c>
      <c r="E56" s="87">
        <f t="shared" si="4"/>
        <v>0</v>
      </c>
      <c r="F56" s="51">
        <f>D56-E56</f>
        <v>0</v>
      </c>
    </row>
    <row r="57" spans="1:6" ht="24.75" hidden="1" customHeight="1">
      <c r="A57" s="101" t="s">
        <v>207</v>
      </c>
      <c r="B57" s="84" t="s">
        <v>72</v>
      </c>
      <c r="C57" s="85" t="s">
        <v>206</v>
      </c>
      <c r="D57" s="87"/>
      <c r="E57" s="88"/>
      <c r="F57" s="51">
        <f>D57-E57</f>
        <v>0</v>
      </c>
    </row>
    <row r="58" spans="1:6" ht="66.75" hidden="1" customHeight="1">
      <c r="A58" s="100" t="s">
        <v>234</v>
      </c>
      <c r="B58" s="95" t="s">
        <v>72</v>
      </c>
      <c r="C58" s="96" t="s">
        <v>172</v>
      </c>
      <c r="D58" s="106">
        <f t="shared" ref="D58:E60" si="5">D59</f>
        <v>0</v>
      </c>
      <c r="E58" s="97">
        <f t="shared" si="5"/>
        <v>0</v>
      </c>
      <c r="F58" s="52" t="s">
        <v>51</v>
      </c>
    </row>
    <row r="59" spans="1:6" ht="39.75" hidden="1" customHeight="1">
      <c r="A59" s="101" t="s">
        <v>220</v>
      </c>
      <c r="B59" s="84" t="s">
        <v>72</v>
      </c>
      <c r="C59" s="85" t="s">
        <v>153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40.5" hidden="1" customHeight="1">
      <c r="A60" s="101" t="s">
        <v>221</v>
      </c>
      <c r="B60" s="84" t="s">
        <v>72</v>
      </c>
      <c r="C60" s="85" t="s">
        <v>219</v>
      </c>
      <c r="D60" s="105">
        <f t="shared" si="5"/>
        <v>0</v>
      </c>
      <c r="E60" s="88">
        <f t="shared" si="5"/>
        <v>0</v>
      </c>
      <c r="F60" s="51" t="s">
        <v>51</v>
      </c>
    </row>
    <row r="61" spans="1:6" ht="50.25" hidden="1" customHeight="1">
      <c r="A61" s="101" t="s">
        <v>222</v>
      </c>
      <c r="B61" s="84" t="s">
        <v>72</v>
      </c>
      <c r="C61" s="85" t="s">
        <v>157</v>
      </c>
      <c r="D61" s="105">
        <v>0</v>
      </c>
      <c r="E61" s="88"/>
      <c r="F61" s="51" t="s">
        <v>51</v>
      </c>
    </row>
    <row r="62" spans="1:6" ht="39.75" customHeight="1">
      <c r="A62" s="100" t="s">
        <v>73</v>
      </c>
      <c r="B62" s="95" t="s">
        <v>72</v>
      </c>
      <c r="C62" s="96" t="s">
        <v>101</v>
      </c>
      <c r="D62" s="86">
        <f>D65+D67+D63</f>
        <v>32100</v>
      </c>
      <c r="E62" s="86">
        <f>E65+E63+E70</f>
        <v>300</v>
      </c>
      <c r="F62" s="108">
        <f>D62-E62</f>
        <v>31800</v>
      </c>
    </row>
    <row r="63" spans="1:6" ht="85.5" hidden="1" customHeight="1">
      <c r="A63" s="101" t="s">
        <v>178</v>
      </c>
      <c r="B63" s="84" t="s">
        <v>72</v>
      </c>
      <c r="C63" s="85" t="s">
        <v>170</v>
      </c>
      <c r="D63" s="87">
        <f>D64</f>
        <v>0</v>
      </c>
      <c r="E63" s="87">
        <f>E64</f>
        <v>0</v>
      </c>
      <c r="F63" s="51">
        <f>F64</f>
        <v>0</v>
      </c>
    </row>
    <row r="64" spans="1:6" ht="100.5" hidden="1" customHeight="1">
      <c r="A64" s="101" t="s">
        <v>177</v>
      </c>
      <c r="B64" s="84" t="s">
        <v>72</v>
      </c>
      <c r="C64" s="85" t="s">
        <v>171</v>
      </c>
      <c r="D64" s="87">
        <v>0</v>
      </c>
      <c r="E64" s="87"/>
      <c r="F64" s="51">
        <f>D64-E64</f>
        <v>0</v>
      </c>
    </row>
    <row r="65" spans="1:6" ht="90.75" customHeight="1">
      <c r="A65" s="101" t="s">
        <v>242</v>
      </c>
      <c r="B65" s="84" t="s">
        <v>72</v>
      </c>
      <c r="C65" s="85" t="s">
        <v>240</v>
      </c>
      <c r="D65" s="87">
        <f>D66</f>
        <v>32100</v>
      </c>
      <c r="E65" s="87">
        <f>E66</f>
        <v>200</v>
      </c>
      <c r="F65" s="51">
        <f t="shared" ref="F65:F69" si="6">D65-E65</f>
        <v>31900</v>
      </c>
    </row>
    <row r="66" spans="1:6" ht="113.25" customHeight="1">
      <c r="A66" s="101" t="s">
        <v>243</v>
      </c>
      <c r="B66" s="84" t="s">
        <v>72</v>
      </c>
      <c r="C66" s="85" t="s">
        <v>241</v>
      </c>
      <c r="D66" s="87">
        <v>32100</v>
      </c>
      <c r="E66" s="87">
        <v>200</v>
      </c>
      <c r="F66" s="51">
        <f t="shared" si="6"/>
        <v>31900</v>
      </c>
    </row>
    <row r="67" spans="1:6" ht="45.75" hidden="1" customHeight="1">
      <c r="A67" s="101" t="s">
        <v>74</v>
      </c>
      <c r="B67" s="84" t="s">
        <v>72</v>
      </c>
      <c r="C67" s="85" t="s">
        <v>102</v>
      </c>
      <c r="D67" s="87">
        <f>D68</f>
        <v>0</v>
      </c>
      <c r="E67" s="87">
        <f>E68</f>
        <v>0</v>
      </c>
      <c r="F67" s="51">
        <f t="shared" si="6"/>
        <v>0</v>
      </c>
    </row>
    <row r="68" spans="1:6" ht="54" hidden="1" customHeight="1">
      <c r="A68" s="101" t="s">
        <v>144</v>
      </c>
      <c r="B68" s="84" t="s">
        <v>72</v>
      </c>
      <c r="C68" s="85" t="s">
        <v>103</v>
      </c>
      <c r="D68" s="87"/>
      <c r="E68" s="88"/>
      <c r="F68" s="51"/>
    </row>
    <row r="69" spans="1:6" ht="40.5" hidden="1" customHeight="1">
      <c r="A69" s="101" t="s">
        <v>148</v>
      </c>
      <c r="B69" s="84"/>
      <c r="C69" s="85" t="s">
        <v>168</v>
      </c>
      <c r="D69" s="87">
        <v>0</v>
      </c>
      <c r="E69" s="88"/>
      <c r="F69" s="51">
        <f t="shared" si="6"/>
        <v>0</v>
      </c>
    </row>
    <row r="70" spans="1:6" ht="40.5" customHeight="1">
      <c r="A70" s="101" t="s">
        <v>249</v>
      </c>
      <c r="B70" s="84" t="s">
        <v>72</v>
      </c>
      <c r="C70" s="85" t="s">
        <v>252</v>
      </c>
      <c r="D70" s="109" t="s">
        <v>51</v>
      </c>
      <c r="E70" s="88">
        <f>E71</f>
        <v>100</v>
      </c>
      <c r="F70" s="51" t="s">
        <v>51</v>
      </c>
    </row>
    <row r="71" spans="1:6" ht="153" customHeight="1">
      <c r="A71" s="101" t="s">
        <v>250</v>
      </c>
      <c r="B71" s="84" t="s">
        <v>72</v>
      </c>
      <c r="C71" s="85" t="s">
        <v>253</v>
      </c>
      <c r="D71" s="109" t="s">
        <v>51</v>
      </c>
      <c r="E71" s="88">
        <f>E72</f>
        <v>100</v>
      </c>
      <c r="F71" s="51" t="s">
        <v>51</v>
      </c>
    </row>
    <row r="72" spans="1:6" ht="138" customHeight="1">
      <c r="A72" s="101" t="s">
        <v>251</v>
      </c>
      <c r="B72" s="84" t="s">
        <v>72</v>
      </c>
      <c r="C72" s="85" t="s">
        <v>254</v>
      </c>
      <c r="D72" s="109" t="s">
        <v>51</v>
      </c>
      <c r="E72" s="88">
        <v>100</v>
      </c>
      <c r="F72" s="51" t="s">
        <v>51</v>
      </c>
    </row>
    <row r="73" spans="1:6" ht="39.75" customHeight="1">
      <c r="A73" s="100" t="s">
        <v>41</v>
      </c>
      <c r="B73" s="95" t="s">
        <v>72</v>
      </c>
      <c r="C73" s="96" t="s">
        <v>104</v>
      </c>
      <c r="D73" s="86">
        <f>D74</f>
        <v>2151400</v>
      </c>
      <c r="E73" s="86">
        <f>E74</f>
        <v>1570453.86</v>
      </c>
      <c r="F73" s="86">
        <f>F74</f>
        <v>580946.1399999999</v>
      </c>
    </row>
    <row r="74" spans="1:6" ht="87" customHeight="1">
      <c r="A74" s="100" t="s">
        <v>42</v>
      </c>
      <c r="B74" s="95" t="s">
        <v>72</v>
      </c>
      <c r="C74" s="96" t="s">
        <v>105</v>
      </c>
      <c r="D74" s="86">
        <f>D78+D83+D75</f>
        <v>2151400</v>
      </c>
      <c r="E74" s="86">
        <f>E78+E83+E75</f>
        <v>1570453.86</v>
      </c>
      <c r="F74" s="52">
        <f>F78+F83+F75</f>
        <v>580946.1399999999</v>
      </c>
    </row>
    <row r="75" spans="1:6" ht="42" customHeight="1">
      <c r="A75" s="101" t="s">
        <v>198</v>
      </c>
      <c r="B75" s="84" t="s">
        <v>72</v>
      </c>
      <c r="C75" s="85" t="s">
        <v>199</v>
      </c>
      <c r="D75" s="87">
        <f t="shared" ref="D75:F76" si="7">D76</f>
        <v>882800</v>
      </c>
      <c r="E75" s="87">
        <f t="shared" si="7"/>
        <v>515000</v>
      </c>
      <c r="F75" s="107">
        <f t="shared" si="7"/>
        <v>367800</v>
      </c>
    </row>
    <row r="76" spans="1:6" ht="57.75" customHeight="1">
      <c r="A76" s="101" t="s">
        <v>248</v>
      </c>
      <c r="B76" s="84" t="s">
        <v>72</v>
      </c>
      <c r="C76" s="85" t="s">
        <v>237</v>
      </c>
      <c r="D76" s="87">
        <f t="shared" si="7"/>
        <v>882800</v>
      </c>
      <c r="E76" s="87">
        <f t="shared" si="7"/>
        <v>515000</v>
      </c>
      <c r="F76" s="107">
        <f t="shared" si="7"/>
        <v>367800</v>
      </c>
    </row>
    <row r="77" spans="1:6" ht="65.25" customHeight="1">
      <c r="A77" s="101" t="s">
        <v>239</v>
      </c>
      <c r="B77" s="84" t="s">
        <v>72</v>
      </c>
      <c r="C77" s="85" t="s">
        <v>238</v>
      </c>
      <c r="D77" s="87">
        <v>882800</v>
      </c>
      <c r="E77" s="87">
        <v>515000</v>
      </c>
      <c r="F77" s="107">
        <f>D77-E77</f>
        <v>367800</v>
      </c>
    </row>
    <row r="78" spans="1:6" ht="60.75" customHeight="1">
      <c r="A78" s="101" t="s">
        <v>181</v>
      </c>
      <c r="B78" s="84" t="s">
        <v>72</v>
      </c>
      <c r="C78" s="94" t="s">
        <v>211</v>
      </c>
      <c r="D78" s="87">
        <f>D79+D81</f>
        <v>203700</v>
      </c>
      <c r="E78" s="87">
        <f>E79+E81</f>
        <v>97701.58</v>
      </c>
      <c r="F78" s="107">
        <f>D78-E78</f>
        <v>105998.42</v>
      </c>
    </row>
    <row r="79" spans="1:6" ht="65.25" customHeight="1">
      <c r="A79" s="101" t="s">
        <v>182</v>
      </c>
      <c r="B79" s="84" t="s">
        <v>72</v>
      </c>
      <c r="C79" s="85" t="s">
        <v>212</v>
      </c>
      <c r="D79" s="87">
        <f>D80</f>
        <v>200</v>
      </c>
      <c r="E79" s="87">
        <f>E80</f>
        <v>200</v>
      </c>
      <c r="F79" s="107">
        <f>D79-E79</f>
        <v>0</v>
      </c>
    </row>
    <row r="80" spans="1:6" ht="84" customHeight="1">
      <c r="A80" s="101" t="s">
        <v>183</v>
      </c>
      <c r="B80" s="84" t="s">
        <v>72</v>
      </c>
      <c r="C80" s="85" t="s">
        <v>213</v>
      </c>
      <c r="D80" s="87">
        <v>200</v>
      </c>
      <c r="E80" s="88">
        <v>200</v>
      </c>
      <c r="F80" s="107">
        <f t="shared" ref="F80" si="8">D80-E80</f>
        <v>0</v>
      </c>
    </row>
    <row r="81" spans="1:6" ht="91.5" customHeight="1">
      <c r="A81" s="101" t="s">
        <v>43</v>
      </c>
      <c r="B81" s="84" t="s">
        <v>72</v>
      </c>
      <c r="C81" s="85" t="s">
        <v>214</v>
      </c>
      <c r="D81" s="87">
        <f>D82</f>
        <v>203500</v>
      </c>
      <c r="E81" s="87">
        <f>E82</f>
        <v>97501.58</v>
      </c>
      <c r="F81" s="107">
        <f t="shared" ref="F81:F82" si="9">D81-E81</f>
        <v>105998.42</v>
      </c>
    </row>
    <row r="82" spans="1:6" ht="85.5" customHeight="1">
      <c r="A82" s="101" t="s">
        <v>147</v>
      </c>
      <c r="B82" s="84" t="s">
        <v>72</v>
      </c>
      <c r="C82" s="85" t="s">
        <v>215</v>
      </c>
      <c r="D82" s="87">
        <v>203500</v>
      </c>
      <c r="E82" s="88">
        <v>97501.58</v>
      </c>
      <c r="F82" s="107">
        <f t="shared" si="9"/>
        <v>105998.42</v>
      </c>
    </row>
    <row r="83" spans="1:6" ht="39.75" customHeight="1">
      <c r="A83" s="101" t="s">
        <v>44</v>
      </c>
      <c r="B83" s="84" t="s">
        <v>72</v>
      </c>
      <c r="C83" s="85" t="s">
        <v>216</v>
      </c>
      <c r="D83" s="87">
        <f>SUM(D84)+D86</f>
        <v>1064900</v>
      </c>
      <c r="E83" s="87">
        <f>SUM(E84)+E86</f>
        <v>957752.28</v>
      </c>
      <c r="F83" s="51">
        <f>D83-E83</f>
        <v>107147.71999999997</v>
      </c>
    </row>
    <row r="84" spans="1:6" ht="135.75" customHeight="1">
      <c r="A84" s="101" t="s">
        <v>164</v>
      </c>
      <c r="B84" s="84" t="s">
        <v>72</v>
      </c>
      <c r="C84" s="85" t="s">
        <v>217</v>
      </c>
      <c r="D84" s="87">
        <f>SUM(D85)</f>
        <v>857900</v>
      </c>
      <c r="E84" s="87">
        <f>SUM(E85)</f>
        <v>784832.28</v>
      </c>
      <c r="F84" s="51">
        <f t="shared" ref="F84:F85" si="10">D84-E84</f>
        <v>73067.719999999972</v>
      </c>
    </row>
    <row r="85" spans="1:6" ht="150.75" customHeight="1">
      <c r="A85" s="101" t="s">
        <v>165</v>
      </c>
      <c r="B85" s="84" t="s">
        <v>72</v>
      </c>
      <c r="C85" s="85" t="s">
        <v>218</v>
      </c>
      <c r="D85" s="87">
        <v>857900</v>
      </c>
      <c r="E85" s="87">
        <v>784832.28</v>
      </c>
      <c r="F85" s="51">
        <f t="shared" si="10"/>
        <v>73067.719999999972</v>
      </c>
    </row>
    <row r="86" spans="1:6" ht="44.25" customHeight="1">
      <c r="A86" s="101" t="s">
        <v>45</v>
      </c>
      <c r="B86" s="84" t="s">
        <v>72</v>
      </c>
      <c r="C86" s="85" t="s">
        <v>163</v>
      </c>
      <c r="D86" s="87">
        <f>SUM(D87)</f>
        <v>207000</v>
      </c>
      <c r="E86" s="87">
        <f>SUM(E87)</f>
        <v>172920</v>
      </c>
      <c r="F86" s="107">
        <f t="shared" ref="F86:F87" si="11">D86-E86</f>
        <v>34080</v>
      </c>
    </row>
    <row r="87" spans="1:6" ht="43.5" customHeight="1">
      <c r="A87" s="101" t="s">
        <v>180</v>
      </c>
      <c r="B87" s="84" t="s">
        <v>72</v>
      </c>
      <c r="C87" s="85" t="s">
        <v>162</v>
      </c>
      <c r="D87" s="87">
        <v>207000</v>
      </c>
      <c r="E87" s="87">
        <v>172920</v>
      </c>
      <c r="F87" s="107">
        <f t="shared" si="11"/>
        <v>34080</v>
      </c>
    </row>
    <row r="88" spans="1:6" ht="15.75" customHeight="1">
      <c r="A88" s="22"/>
      <c r="B88" s="13"/>
      <c r="C88" s="14"/>
      <c r="D88" s="15"/>
      <c r="E88" s="15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12.75" customHeight="1">
      <c r="A90" s="21"/>
      <c r="B90" s="20"/>
      <c r="C90" s="14"/>
      <c r="D90" s="14"/>
      <c r="E90" s="14"/>
      <c r="F90" s="14"/>
    </row>
    <row r="91" spans="1:6" ht="22.5" customHeight="1">
      <c r="A91" s="21"/>
      <c r="B91" s="20"/>
      <c r="C91" s="14"/>
      <c r="D91" s="14"/>
      <c r="E91" s="14"/>
      <c r="F91" s="14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11.25" customHeight="1">
      <c r="C111" s="16"/>
      <c r="D111" s="15"/>
    </row>
    <row r="112" spans="3:4" ht="23.25" customHeight="1"/>
    <row r="113" spans="1:3" ht="9.9499999999999993" customHeight="1"/>
    <row r="114" spans="1:3" ht="12.75" customHeight="1">
      <c r="A114" s="16"/>
      <c r="B114" s="16"/>
      <c r="C114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>
      <selection activeCell="A55" sqref="A55"/>
    </sheetView>
  </sheetViews>
  <sheetFormatPr defaultRowHeight="12.75" customHeight="1"/>
  <cols>
    <col min="1" max="1" width="45.7109375" style="117" customWidth="1"/>
    <col min="2" max="2" width="4.28515625" style="117" customWidth="1"/>
    <col min="3" max="3" width="40.7109375" style="117" customWidth="1"/>
    <col min="4" max="4" width="18.85546875" style="117" customWidth="1"/>
    <col min="5" max="6" width="18.7109375" style="117" customWidth="1"/>
    <col min="7" max="16384" width="9.140625" style="117"/>
  </cols>
  <sheetData>
    <row r="2" spans="1:6" ht="15" customHeight="1">
      <c r="A2" s="174" t="s">
        <v>509</v>
      </c>
      <c r="B2" s="174"/>
      <c r="C2" s="174"/>
      <c r="D2" s="174"/>
      <c r="E2" s="162"/>
      <c r="F2" s="161" t="s">
        <v>508</v>
      </c>
    </row>
    <row r="3" spans="1:6" ht="13.5" customHeight="1" thickBot="1">
      <c r="A3" s="160"/>
      <c r="B3" s="160"/>
      <c r="C3" s="159"/>
      <c r="D3" s="158"/>
      <c r="E3" s="158"/>
      <c r="F3" s="158"/>
    </row>
    <row r="4" spans="1:6" ht="10.15" customHeight="1">
      <c r="A4" s="175" t="s">
        <v>4</v>
      </c>
      <c r="B4" s="178" t="s">
        <v>52</v>
      </c>
      <c r="C4" s="172" t="s">
        <v>53</v>
      </c>
      <c r="D4" s="181" t="s">
        <v>54</v>
      </c>
      <c r="E4" s="184" t="s">
        <v>16</v>
      </c>
      <c r="F4" s="170" t="s">
        <v>55</v>
      </c>
    </row>
    <row r="5" spans="1:6" ht="5.45" customHeight="1">
      <c r="A5" s="176"/>
      <c r="B5" s="179"/>
      <c r="C5" s="173"/>
      <c r="D5" s="182"/>
      <c r="E5" s="185"/>
      <c r="F5" s="171"/>
    </row>
    <row r="6" spans="1:6" ht="9.6" customHeight="1">
      <c r="A6" s="176"/>
      <c r="B6" s="179"/>
      <c r="C6" s="173"/>
      <c r="D6" s="182"/>
      <c r="E6" s="185"/>
      <c r="F6" s="171"/>
    </row>
    <row r="7" spans="1:6" ht="6" customHeight="1">
      <c r="A7" s="176"/>
      <c r="B7" s="179"/>
      <c r="C7" s="173"/>
      <c r="D7" s="182"/>
      <c r="E7" s="185"/>
      <c r="F7" s="171"/>
    </row>
    <row r="8" spans="1:6" ht="6.6" customHeight="1">
      <c r="A8" s="176"/>
      <c r="B8" s="179"/>
      <c r="C8" s="173"/>
      <c r="D8" s="182"/>
      <c r="E8" s="185"/>
      <c r="F8" s="171"/>
    </row>
    <row r="9" spans="1:6" ht="10.9" customHeight="1">
      <c r="A9" s="176"/>
      <c r="B9" s="179"/>
      <c r="C9" s="173"/>
      <c r="D9" s="182"/>
      <c r="E9" s="185"/>
      <c r="F9" s="171"/>
    </row>
    <row r="10" spans="1:6" ht="4.1500000000000004" hidden="1" customHeight="1">
      <c r="A10" s="176"/>
      <c r="B10" s="179"/>
      <c r="C10" s="157"/>
      <c r="D10" s="182"/>
      <c r="E10" s="156"/>
      <c r="F10" s="155"/>
    </row>
    <row r="11" spans="1:6" ht="13.15" hidden="1" customHeight="1">
      <c r="A11" s="177"/>
      <c r="B11" s="180"/>
      <c r="C11" s="154"/>
      <c r="D11" s="183"/>
      <c r="E11" s="153"/>
      <c r="F11" s="152"/>
    </row>
    <row r="12" spans="1:6" ht="13.5" customHeight="1" thickBot="1">
      <c r="A12" s="151">
        <v>1</v>
      </c>
      <c r="B12" s="150">
        <v>2</v>
      </c>
      <c r="C12" s="149">
        <v>3</v>
      </c>
      <c r="D12" s="148" t="s">
        <v>1</v>
      </c>
      <c r="E12" s="147" t="s">
        <v>17</v>
      </c>
      <c r="F12" s="146" t="s">
        <v>18</v>
      </c>
    </row>
    <row r="13" spans="1:6">
      <c r="A13" s="139" t="s">
        <v>507</v>
      </c>
      <c r="B13" s="138" t="s">
        <v>265</v>
      </c>
      <c r="C13" s="137" t="s">
        <v>262</v>
      </c>
      <c r="D13" s="136">
        <v>12164200</v>
      </c>
      <c r="E13" s="135">
        <v>7761086.4900000002</v>
      </c>
      <c r="F13" s="134">
        <f>IF(OR(D13="-",IF(E13="-",0,E13)&gt;=IF(D13="-",0,D13)),"-",IF(D13="-",0,D13)-IF(E13="-",0,E13))</f>
        <v>4403113.51</v>
      </c>
    </row>
    <row r="14" spans="1:6">
      <c r="A14" s="145" t="s">
        <v>5</v>
      </c>
      <c r="B14" s="144"/>
      <c r="C14" s="143"/>
      <c r="D14" s="142"/>
      <c r="E14" s="141"/>
      <c r="F14" s="140"/>
    </row>
    <row r="15" spans="1:6" ht="24.6" customHeight="1">
      <c r="A15" s="139" t="s">
        <v>506</v>
      </c>
      <c r="B15" s="138" t="s">
        <v>265</v>
      </c>
      <c r="C15" s="137" t="s">
        <v>505</v>
      </c>
      <c r="D15" s="136">
        <v>12164200</v>
      </c>
      <c r="E15" s="135">
        <v>7761086.4900000002</v>
      </c>
      <c r="F15" s="134">
        <f t="shared" ref="F15:F46" si="0">IF(OR(D15="-",IF(E15="-",0,E15)&gt;=IF(D15="-",0,D15)),"-",IF(D15="-",0,D15)-IF(E15="-",0,E15))</f>
        <v>4403113.51</v>
      </c>
    </row>
    <row r="16" spans="1:6">
      <c r="A16" s="139" t="s">
        <v>504</v>
      </c>
      <c r="B16" s="138" t="s">
        <v>265</v>
      </c>
      <c r="C16" s="137" t="s">
        <v>503</v>
      </c>
      <c r="D16" s="136">
        <v>5655200</v>
      </c>
      <c r="E16" s="135">
        <v>3397017.5</v>
      </c>
      <c r="F16" s="134">
        <f t="shared" si="0"/>
        <v>2258182.5</v>
      </c>
    </row>
    <row r="17" spans="1:6" ht="49.15" customHeight="1">
      <c r="A17" s="139" t="s">
        <v>56</v>
      </c>
      <c r="B17" s="138" t="s">
        <v>265</v>
      </c>
      <c r="C17" s="137" t="s">
        <v>502</v>
      </c>
      <c r="D17" s="136">
        <v>5450700</v>
      </c>
      <c r="E17" s="135">
        <v>3354589.5</v>
      </c>
      <c r="F17" s="134">
        <f t="shared" si="0"/>
        <v>2096110.5</v>
      </c>
    </row>
    <row r="18" spans="1:6" ht="36.950000000000003" customHeight="1">
      <c r="A18" s="132" t="s">
        <v>472</v>
      </c>
      <c r="B18" s="131" t="s">
        <v>265</v>
      </c>
      <c r="C18" s="130" t="s">
        <v>501</v>
      </c>
      <c r="D18" s="129">
        <v>5450500</v>
      </c>
      <c r="E18" s="128">
        <v>3354389.5</v>
      </c>
      <c r="F18" s="127">
        <f t="shared" si="0"/>
        <v>2096110.5</v>
      </c>
    </row>
    <row r="19" spans="1:6" ht="24.6" customHeight="1">
      <c r="A19" s="132" t="s">
        <v>125</v>
      </c>
      <c r="B19" s="131" t="s">
        <v>265</v>
      </c>
      <c r="C19" s="130" t="s">
        <v>500</v>
      </c>
      <c r="D19" s="129">
        <v>5450500</v>
      </c>
      <c r="E19" s="128">
        <v>3354389.5</v>
      </c>
      <c r="F19" s="127">
        <f t="shared" si="0"/>
        <v>2096110.5</v>
      </c>
    </row>
    <row r="20" spans="1:6" ht="86.1" customHeight="1">
      <c r="A20" s="133" t="s">
        <v>499</v>
      </c>
      <c r="B20" s="131" t="s">
        <v>265</v>
      </c>
      <c r="C20" s="130" t="s">
        <v>498</v>
      </c>
      <c r="D20" s="129">
        <v>4015000</v>
      </c>
      <c r="E20" s="128">
        <v>2285632.44</v>
      </c>
      <c r="F20" s="127">
        <f t="shared" si="0"/>
        <v>1729367.56</v>
      </c>
    </row>
    <row r="21" spans="1:6" ht="61.5" customHeight="1">
      <c r="A21" s="132" t="s">
        <v>418</v>
      </c>
      <c r="B21" s="131" t="s">
        <v>265</v>
      </c>
      <c r="C21" s="130" t="s">
        <v>497</v>
      </c>
      <c r="D21" s="129">
        <v>4015000</v>
      </c>
      <c r="E21" s="128">
        <v>2285632.44</v>
      </c>
      <c r="F21" s="127">
        <f t="shared" si="0"/>
        <v>1729367.56</v>
      </c>
    </row>
    <row r="22" spans="1:6" ht="24.6" customHeight="1">
      <c r="A22" s="132" t="s">
        <v>69</v>
      </c>
      <c r="B22" s="131" t="s">
        <v>265</v>
      </c>
      <c r="C22" s="130" t="s">
        <v>496</v>
      </c>
      <c r="D22" s="129">
        <v>4015000</v>
      </c>
      <c r="E22" s="128">
        <v>2285632.44</v>
      </c>
      <c r="F22" s="127">
        <f t="shared" si="0"/>
        <v>1729367.56</v>
      </c>
    </row>
    <row r="23" spans="1:6" ht="24.6" customHeight="1">
      <c r="A23" s="132" t="s">
        <v>415</v>
      </c>
      <c r="B23" s="131" t="s">
        <v>265</v>
      </c>
      <c r="C23" s="130" t="s">
        <v>495</v>
      </c>
      <c r="D23" s="129">
        <v>2958100</v>
      </c>
      <c r="E23" s="128">
        <v>1747219.73</v>
      </c>
      <c r="F23" s="127">
        <f t="shared" si="0"/>
        <v>1210880.27</v>
      </c>
    </row>
    <row r="24" spans="1:6" ht="36.950000000000003" customHeight="1">
      <c r="A24" s="132" t="s">
        <v>122</v>
      </c>
      <c r="B24" s="131" t="s">
        <v>265</v>
      </c>
      <c r="C24" s="130" t="s">
        <v>494</v>
      </c>
      <c r="D24" s="129">
        <v>219300</v>
      </c>
      <c r="E24" s="128">
        <v>108580.8</v>
      </c>
      <c r="F24" s="127">
        <f t="shared" si="0"/>
        <v>110719.2</v>
      </c>
    </row>
    <row r="25" spans="1:6" ht="49.15" customHeight="1">
      <c r="A25" s="132" t="s">
        <v>156</v>
      </c>
      <c r="B25" s="131" t="s">
        <v>265</v>
      </c>
      <c r="C25" s="130" t="s">
        <v>493</v>
      </c>
      <c r="D25" s="129">
        <v>837600</v>
      </c>
      <c r="E25" s="128">
        <v>429831.91</v>
      </c>
      <c r="F25" s="127">
        <f t="shared" si="0"/>
        <v>407768.09</v>
      </c>
    </row>
    <row r="26" spans="1:6" ht="86.1" customHeight="1">
      <c r="A26" s="133" t="s">
        <v>492</v>
      </c>
      <c r="B26" s="131" t="s">
        <v>265</v>
      </c>
      <c r="C26" s="130" t="s">
        <v>491</v>
      </c>
      <c r="D26" s="129">
        <v>1435500</v>
      </c>
      <c r="E26" s="128">
        <v>1068757.06</v>
      </c>
      <c r="F26" s="127">
        <f t="shared" si="0"/>
        <v>366742.93999999994</v>
      </c>
    </row>
    <row r="27" spans="1:6" ht="24.6" customHeight="1">
      <c r="A27" s="132" t="s">
        <v>138</v>
      </c>
      <c r="B27" s="131" t="s">
        <v>265</v>
      </c>
      <c r="C27" s="130" t="s">
        <v>490</v>
      </c>
      <c r="D27" s="129">
        <v>1435500</v>
      </c>
      <c r="E27" s="128">
        <v>1068757.06</v>
      </c>
      <c r="F27" s="127">
        <f t="shared" si="0"/>
        <v>366742.93999999994</v>
      </c>
    </row>
    <row r="28" spans="1:6" ht="36.950000000000003" customHeight="1">
      <c r="A28" s="132" t="s">
        <v>137</v>
      </c>
      <c r="B28" s="131" t="s">
        <v>265</v>
      </c>
      <c r="C28" s="130" t="s">
        <v>489</v>
      </c>
      <c r="D28" s="129">
        <v>1435500</v>
      </c>
      <c r="E28" s="128">
        <v>1068757.06</v>
      </c>
      <c r="F28" s="127">
        <f t="shared" si="0"/>
        <v>366742.93999999994</v>
      </c>
    </row>
    <row r="29" spans="1:6">
      <c r="A29" s="132" t="s">
        <v>194</v>
      </c>
      <c r="B29" s="131" t="s">
        <v>265</v>
      </c>
      <c r="C29" s="130" t="s">
        <v>488</v>
      </c>
      <c r="D29" s="129">
        <v>1435500</v>
      </c>
      <c r="E29" s="128">
        <v>1068757.06</v>
      </c>
      <c r="F29" s="127">
        <f t="shared" si="0"/>
        <v>366742.93999999994</v>
      </c>
    </row>
    <row r="30" spans="1:6" ht="36.950000000000003" customHeight="1">
      <c r="A30" s="132" t="s">
        <v>209</v>
      </c>
      <c r="B30" s="131" t="s">
        <v>265</v>
      </c>
      <c r="C30" s="130" t="s">
        <v>487</v>
      </c>
      <c r="D30" s="129">
        <v>200</v>
      </c>
      <c r="E30" s="128">
        <v>200</v>
      </c>
      <c r="F30" s="127" t="str">
        <f t="shared" si="0"/>
        <v>-</v>
      </c>
    </row>
    <row r="31" spans="1:6">
      <c r="A31" s="132" t="s">
        <v>210</v>
      </c>
      <c r="B31" s="131" t="s">
        <v>265</v>
      </c>
      <c r="C31" s="130" t="s">
        <v>486</v>
      </c>
      <c r="D31" s="129">
        <v>200</v>
      </c>
      <c r="E31" s="128">
        <v>200</v>
      </c>
      <c r="F31" s="127" t="str">
        <f t="shared" si="0"/>
        <v>-</v>
      </c>
    </row>
    <row r="32" spans="1:6" ht="135.19999999999999" customHeight="1">
      <c r="A32" s="133" t="s">
        <v>485</v>
      </c>
      <c r="B32" s="131" t="s">
        <v>265</v>
      </c>
      <c r="C32" s="130" t="s">
        <v>484</v>
      </c>
      <c r="D32" s="129">
        <v>200</v>
      </c>
      <c r="E32" s="128">
        <v>200</v>
      </c>
      <c r="F32" s="127" t="str">
        <f t="shared" si="0"/>
        <v>-</v>
      </c>
    </row>
    <row r="33" spans="1:6" ht="24.6" customHeight="1">
      <c r="A33" s="132" t="s">
        <v>138</v>
      </c>
      <c r="B33" s="131" t="s">
        <v>265</v>
      </c>
      <c r="C33" s="130" t="s">
        <v>483</v>
      </c>
      <c r="D33" s="129">
        <v>200</v>
      </c>
      <c r="E33" s="128">
        <v>200</v>
      </c>
      <c r="F33" s="127" t="str">
        <f t="shared" si="0"/>
        <v>-</v>
      </c>
    </row>
    <row r="34" spans="1:6" ht="36.950000000000003" customHeight="1">
      <c r="A34" s="132" t="s">
        <v>137</v>
      </c>
      <c r="B34" s="131" t="s">
        <v>265</v>
      </c>
      <c r="C34" s="130" t="s">
        <v>482</v>
      </c>
      <c r="D34" s="129">
        <v>200</v>
      </c>
      <c r="E34" s="128">
        <v>200</v>
      </c>
      <c r="F34" s="127" t="str">
        <f t="shared" si="0"/>
        <v>-</v>
      </c>
    </row>
    <row r="35" spans="1:6">
      <c r="A35" s="132" t="s">
        <v>194</v>
      </c>
      <c r="B35" s="131" t="s">
        <v>265</v>
      </c>
      <c r="C35" s="130" t="s">
        <v>481</v>
      </c>
      <c r="D35" s="129">
        <v>200</v>
      </c>
      <c r="E35" s="128">
        <v>200</v>
      </c>
      <c r="F35" s="127" t="str">
        <f t="shared" si="0"/>
        <v>-</v>
      </c>
    </row>
    <row r="36" spans="1:6">
      <c r="A36" s="139" t="s">
        <v>57</v>
      </c>
      <c r="B36" s="138" t="s">
        <v>265</v>
      </c>
      <c r="C36" s="137" t="s">
        <v>480</v>
      </c>
      <c r="D36" s="136">
        <v>100000</v>
      </c>
      <c r="E36" s="135" t="s">
        <v>51</v>
      </c>
      <c r="F36" s="134">
        <f t="shared" si="0"/>
        <v>100000</v>
      </c>
    </row>
    <row r="37" spans="1:6" ht="36.950000000000003" customHeight="1">
      <c r="A37" s="132" t="s">
        <v>209</v>
      </c>
      <c r="B37" s="131" t="s">
        <v>265</v>
      </c>
      <c r="C37" s="130" t="s">
        <v>479</v>
      </c>
      <c r="D37" s="129">
        <v>100000</v>
      </c>
      <c r="E37" s="128" t="s">
        <v>51</v>
      </c>
      <c r="F37" s="127">
        <f t="shared" si="0"/>
        <v>100000</v>
      </c>
    </row>
    <row r="38" spans="1:6">
      <c r="A38" s="132" t="s">
        <v>77</v>
      </c>
      <c r="B38" s="131" t="s">
        <v>265</v>
      </c>
      <c r="C38" s="130" t="s">
        <v>478</v>
      </c>
      <c r="D38" s="129">
        <v>100000</v>
      </c>
      <c r="E38" s="128" t="s">
        <v>51</v>
      </c>
      <c r="F38" s="127">
        <f t="shared" si="0"/>
        <v>100000</v>
      </c>
    </row>
    <row r="39" spans="1:6" ht="73.7" customHeight="1">
      <c r="A39" s="132" t="s">
        <v>477</v>
      </c>
      <c r="B39" s="131" t="s">
        <v>265</v>
      </c>
      <c r="C39" s="130" t="s">
        <v>476</v>
      </c>
      <c r="D39" s="129">
        <v>100000</v>
      </c>
      <c r="E39" s="128" t="s">
        <v>51</v>
      </c>
      <c r="F39" s="127">
        <f t="shared" si="0"/>
        <v>100000</v>
      </c>
    </row>
    <row r="40" spans="1:6">
      <c r="A40" s="132" t="s">
        <v>66</v>
      </c>
      <c r="B40" s="131" t="s">
        <v>265</v>
      </c>
      <c r="C40" s="130" t="s">
        <v>475</v>
      </c>
      <c r="D40" s="129">
        <v>100000</v>
      </c>
      <c r="E40" s="128" t="s">
        <v>51</v>
      </c>
      <c r="F40" s="127">
        <f t="shared" si="0"/>
        <v>100000</v>
      </c>
    </row>
    <row r="41" spans="1:6">
      <c r="A41" s="132" t="s">
        <v>68</v>
      </c>
      <c r="B41" s="131" t="s">
        <v>265</v>
      </c>
      <c r="C41" s="130" t="s">
        <v>474</v>
      </c>
      <c r="D41" s="129">
        <v>100000</v>
      </c>
      <c r="E41" s="128" t="s">
        <v>51</v>
      </c>
      <c r="F41" s="127">
        <f t="shared" si="0"/>
        <v>100000</v>
      </c>
    </row>
    <row r="42" spans="1:6">
      <c r="A42" s="139" t="s">
        <v>58</v>
      </c>
      <c r="B42" s="138" t="s">
        <v>265</v>
      </c>
      <c r="C42" s="137" t="s">
        <v>473</v>
      </c>
      <c r="D42" s="136">
        <v>104500</v>
      </c>
      <c r="E42" s="135">
        <v>42428</v>
      </c>
      <c r="F42" s="134">
        <f t="shared" si="0"/>
        <v>62072</v>
      </c>
    </row>
    <row r="43" spans="1:6" ht="36.950000000000003" customHeight="1">
      <c r="A43" s="132" t="s">
        <v>472</v>
      </c>
      <c r="B43" s="131" t="s">
        <v>265</v>
      </c>
      <c r="C43" s="130" t="s">
        <v>471</v>
      </c>
      <c r="D43" s="129">
        <v>13900</v>
      </c>
      <c r="E43" s="128">
        <v>7492</v>
      </c>
      <c r="F43" s="127">
        <f t="shared" si="0"/>
        <v>6408</v>
      </c>
    </row>
    <row r="44" spans="1:6" ht="24.6" customHeight="1">
      <c r="A44" s="132" t="s">
        <v>125</v>
      </c>
      <c r="B44" s="131" t="s">
        <v>265</v>
      </c>
      <c r="C44" s="130" t="s">
        <v>470</v>
      </c>
      <c r="D44" s="129">
        <v>13900</v>
      </c>
      <c r="E44" s="128">
        <v>7492</v>
      </c>
      <c r="F44" s="127">
        <f t="shared" si="0"/>
        <v>6408</v>
      </c>
    </row>
    <row r="45" spans="1:6" ht="73.7" customHeight="1">
      <c r="A45" s="132" t="s">
        <v>469</v>
      </c>
      <c r="B45" s="131" t="s">
        <v>265</v>
      </c>
      <c r="C45" s="130" t="s">
        <v>468</v>
      </c>
      <c r="D45" s="129">
        <v>13900</v>
      </c>
      <c r="E45" s="128">
        <v>7492</v>
      </c>
      <c r="F45" s="127">
        <f t="shared" si="0"/>
        <v>6408</v>
      </c>
    </row>
    <row r="46" spans="1:6">
      <c r="A46" s="132" t="s">
        <v>66</v>
      </c>
      <c r="B46" s="131" t="s">
        <v>265</v>
      </c>
      <c r="C46" s="130" t="s">
        <v>467</v>
      </c>
      <c r="D46" s="129">
        <v>13900</v>
      </c>
      <c r="E46" s="128">
        <v>7492</v>
      </c>
      <c r="F46" s="127">
        <f t="shared" si="0"/>
        <v>6408</v>
      </c>
    </row>
    <row r="47" spans="1:6">
      <c r="A47" s="132" t="s">
        <v>67</v>
      </c>
      <c r="B47" s="131" t="s">
        <v>265</v>
      </c>
      <c r="C47" s="130" t="s">
        <v>466</v>
      </c>
      <c r="D47" s="129">
        <v>13900</v>
      </c>
      <c r="E47" s="128">
        <v>7492</v>
      </c>
      <c r="F47" s="127">
        <f t="shared" ref="F47:F78" si="1">IF(OR(D47="-",IF(E47="-",0,E47)&gt;=IF(D47="-",0,D47)),"-",IF(D47="-",0,D47)-IF(E47="-",0,E47))</f>
        <v>6408</v>
      </c>
    </row>
    <row r="48" spans="1:6" ht="24.6" customHeight="1">
      <c r="A48" s="132" t="s">
        <v>465</v>
      </c>
      <c r="B48" s="131" t="s">
        <v>265</v>
      </c>
      <c r="C48" s="130" t="s">
        <v>464</v>
      </c>
      <c r="D48" s="129">
        <v>4600</v>
      </c>
      <c r="E48" s="128">
        <v>2880</v>
      </c>
      <c r="F48" s="127">
        <f t="shared" si="1"/>
        <v>1720</v>
      </c>
    </row>
    <row r="49" spans="1:6">
      <c r="A49" s="132" t="s">
        <v>463</v>
      </c>
      <c r="B49" s="131" t="s">
        <v>265</v>
      </c>
      <c r="C49" s="130" t="s">
        <v>462</v>
      </c>
      <c r="D49" s="129">
        <v>9300</v>
      </c>
      <c r="E49" s="128">
        <v>4612</v>
      </c>
      <c r="F49" s="127">
        <f t="shared" si="1"/>
        <v>4688</v>
      </c>
    </row>
    <row r="50" spans="1:6" ht="24.6" customHeight="1">
      <c r="A50" s="132" t="s">
        <v>289</v>
      </c>
      <c r="B50" s="131" t="s">
        <v>265</v>
      </c>
      <c r="C50" s="130" t="s">
        <v>461</v>
      </c>
      <c r="D50" s="129">
        <v>69600</v>
      </c>
      <c r="E50" s="128">
        <v>14936</v>
      </c>
      <c r="F50" s="127">
        <f t="shared" si="1"/>
        <v>54664</v>
      </c>
    </row>
    <row r="51" spans="1:6" ht="36.950000000000003" customHeight="1">
      <c r="A51" s="132" t="s">
        <v>460</v>
      </c>
      <c r="B51" s="131" t="s">
        <v>265</v>
      </c>
      <c r="C51" s="130" t="s">
        <v>459</v>
      </c>
      <c r="D51" s="129">
        <v>49600</v>
      </c>
      <c r="E51" s="128">
        <v>14936</v>
      </c>
      <c r="F51" s="127">
        <f t="shared" si="1"/>
        <v>34664</v>
      </c>
    </row>
    <row r="52" spans="1:6" ht="86.1" customHeight="1">
      <c r="A52" s="133" t="s">
        <v>458</v>
      </c>
      <c r="B52" s="131" t="s">
        <v>265</v>
      </c>
      <c r="C52" s="130" t="s">
        <v>457</v>
      </c>
      <c r="D52" s="129">
        <v>34000</v>
      </c>
      <c r="E52" s="128">
        <v>7136</v>
      </c>
      <c r="F52" s="127">
        <f t="shared" si="1"/>
        <v>26864</v>
      </c>
    </row>
    <row r="53" spans="1:6" ht="24.6" customHeight="1">
      <c r="A53" s="132" t="s">
        <v>138</v>
      </c>
      <c r="B53" s="131" t="s">
        <v>265</v>
      </c>
      <c r="C53" s="130" t="s">
        <v>456</v>
      </c>
      <c r="D53" s="129">
        <v>34000</v>
      </c>
      <c r="E53" s="128">
        <v>7136</v>
      </c>
      <c r="F53" s="127">
        <f t="shared" si="1"/>
        <v>26864</v>
      </c>
    </row>
    <row r="54" spans="1:6" ht="36.950000000000003" customHeight="1">
      <c r="A54" s="132" t="s">
        <v>137</v>
      </c>
      <c r="B54" s="131" t="s">
        <v>265</v>
      </c>
      <c r="C54" s="130" t="s">
        <v>455</v>
      </c>
      <c r="D54" s="129">
        <v>34000</v>
      </c>
      <c r="E54" s="128">
        <v>7136</v>
      </c>
      <c r="F54" s="127">
        <f t="shared" si="1"/>
        <v>26864</v>
      </c>
    </row>
    <row r="55" spans="1:6">
      <c r="A55" s="132" t="s">
        <v>194</v>
      </c>
      <c r="B55" s="131" t="s">
        <v>265</v>
      </c>
      <c r="C55" s="130" t="s">
        <v>454</v>
      </c>
      <c r="D55" s="129">
        <v>34000</v>
      </c>
      <c r="E55" s="128">
        <v>7136</v>
      </c>
      <c r="F55" s="127">
        <f t="shared" si="1"/>
        <v>26864</v>
      </c>
    </row>
    <row r="56" spans="1:6" ht="110.65" customHeight="1">
      <c r="A56" s="133" t="s">
        <v>453</v>
      </c>
      <c r="B56" s="131" t="s">
        <v>265</v>
      </c>
      <c r="C56" s="130" t="s">
        <v>452</v>
      </c>
      <c r="D56" s="129">
        <v>15600</v>
      </c>
      <c r="E56" s="128">
        <v>7800</v>
      </c>
      <c r="F56" s="127">
        <f t="shared" si="1"/>
        <v>7800</v>
      </c>
    </row>
    <row r="57" spans="1:6" ht="24.6" customHeight="1">
      <c r="A57" s="132" t="s">
        <v>138</v>
      </c>
      <c r="B57" s="131" t="s">
        <v>265</v>
      </c>
      <c r="C57" s="130" t="s">
        <v>451</v>
      </c>
      <c r="D57" s="129">
        <v>15600</v>
      </c>
      <c r="E57" s="128">
        <v>7800</v>
      </c>
      <c r="F57" s="127">
        <f t="shared" si="1"/>
        <v>7800</v>
      </c>
    </row>
    <row r="58" spans="1:6" ht="36.950000000000003" customHeight="1">
      <c r="A58" s="132" t="s">
        <v>137</v>
      </c>
      <c r="B58" s="131" t="s">
        <v>265</v>
      </c>
      <c r="C58" s="130" t="s">
        <v>450</v>
      </c>
      <c r="D58" s="129">
        <v>15600</v>
      </c>
      <c r="E58" s="128">
        <v>7800</v>
      </c>
      <c r="F58" s="127">
        <f t="shared" si="1"/>
        <v>7800</v>
      </c>
    </row>
    <row r="59" spans="1:6">
      <c r="A59" s="132" t="s">
        <v>194</v>
      </c>
      <c r="B59" s="131" t="s">
        <v>265</v>
      </c>
      <c r="C59" s="130" t="s">
        <v>449</v>
      </c>
      <c r="D59" s="129">
        <v>15600</v>
      </c>
      <c r="E59" s="128">
        <v>7800</v>
      </c>
      <c r="F59" s="127">
        <f t="shared" si="1"/>
        <v>7800</v>
      </c>
    </row>
    <row r="60" spans="1:6" ht="24.6" customHeight="1">
      <c r="A60" s="132" t="s">
        <v>448</v>
      </c>
      <c r="B60" s="131" t="s">
        <v>265</v>
      </c>
      <c r="C60" s="130" t="s">
        <v>447</v>
      </c>
      <c r="D60" s="129">
        <v>20000</v>
      </c>
      <c r="E60" s="128" t="s">
        <v>51</v>
      </c>
      <c r="F60" s="127">
        <f t="shared" si="1"/>
        <v>20000</v>
      </c>
    </row>
    <row r="61" spans="1:6" ht="73.7" customHeight="1">
      <c r="A61" s="132" t="s">
        <v>446</v>
      </c>
      <c r="B61" s="131" t="s">
        <v>265</v>
      </c>
      <c r="C61" s="130" t="s">
        <v>445</v>
      </c>
      <c r="D61" s="129">
        <v>20000</v>
      </c>
      <c r="E61" s="128" t="s">
        <v>51</v>
      </c>
      <c r="F61" s="127">
        <f t="shared" si="1"/>
        <v>20000</v>
      </c>
    </row>
    <row r="62" spans="1:6" ht="24.6" customHeight="1">
      <c r="A62" s="132" t="s">
        <v>138</v>
      </c>
      <c r="B62" s="131" t="s">
        <v>265</v>
      </c>
      <c r="C62" s="130" t="s">
        <v>444</v>
      </c>
      <c r="D62" s="129">
        <v>20000</v>
      </c>
      <c r="E62" s="128" t="s">
        <v>51</v>
      </c>
      <c r="F62" s="127">
        <f t="shared" si="1"/>
        <v>20000</v>
      </c>
    </row>
    <row r="63" spans="1:6" ht="36.950000000000003" customHeight="1">
      <c r="A63" s="132" t="s">
        <v>137</v>
      </c>
      <c r="B63" s="131" t="s">
        <v>265</v>
      </c>
      <c r="C63" s="130" t="s">
        <v>443</v>
      </c>
      <c r="D63" s="129">
        <v>20000</v>
      </c>
      <c r="E63" s="128" t="s">
        <v>51</v>
      </c>
      <c r="F63" s="127">
        <f t="shared" si="1"/>
        <v>20000</v>
      </c>
    </row>
    <row r="64" spans="1:6">
      <c r="A64" s="132" t="s">
        <v>194</v>
      </c>
      <c r="B64" s="131" t="s">
        <v>265</v>
      </c>
      <c r="C64" s="130" t="s">
        <v>442</v>
      </c>
      <c r="D64" s="129">
        <v>20000</v>
      </c>
      <c r="E64" s="128" t="s">
        <v>51</v>
      </c>
      <c r="F64" s="127">
        <f t="shared" si="1"/>
        <v>20000</v>
      </c>
    </row>
    <row r="65" spans="1:6" ht="61.5" customHeight="1">
      <c r="A65" s="132" t="s">
        <v>396</v>
      </c>
      <c r="B65" s="131" t="s">
        <v>265</v>
      </c>
      <c r="C65" s="130" t="s">
        <v>441</v>
      </c>
      <c r="D65" s="129">
        <v>1000</v>
      </c>
      <c r="E65" s="128" t="s">
        <v>51</v>
      </c>
      <c r="F65" s="127">
        <f t="shared" si="1"/>
        <v>1000</v>
      </c>
    </row>
    <row r="66" spans="1:6" ht="24.6" customHeight="1">
      <c r="A66" s="132" t="s">
        <v>440</v>
      </c>
      <c r="B66" s="131" t="s">
        <v>265</v>
      </c>
      <c r="C66" s="130" t="s">
        <v>439</v>
      </c>
      <c r="D66" s="129">
        <v>1000</v>
      </c>
      <c r="E66" s="128" t="s">
        <v>51</v>
      </c>
      <c r="F66" s="127">
        <f t="shared" si="1"/>
        <v>1000</v>
      </c>
    </row>
    <row r="67" spans="1:6" ht="98.45" customHeight="1">
      <c r="A67" s="133" t="s">
        <v>438</v>
      </c>
      <c r="B67" s="131" t="s">
        <v>265</v>
      </c>
      <c r="C67" s="130" t="s">
        <v>437</v>
      </c>
      <c r="D67" s="129">
        <v>1000</v>
      </c>
      <c r="E67" s="128" t="s">
        <v>51</v>
      </c>
      <c r="F67" s="127">
        <f t="shared" si="1"/>
        <v>1000</v>
      </c>
    </row>
    <row r="68" spans="1:6" ht="24.6" customHeight="1">
      <c r="A68" s="132" t="s">
        <v>138</v>
      </c>
      <c r="B68" s="131" t="s">
        <v>265</v>
      </c>
      <c r="C68" s="130" t="s">
        <v>436</v>
      </c>
      <c r="D68" s="129">
        <v>1000</v>
      </c>
      <c r="E68" s="128" t="s">
        <v>51</v>
      </c>
      <c r="F68" s="127">
        <f t="shared" si="1"/>
        <v>1000</v>
      </c>
    </row>
    <row r="69" spans="1:6" ht="36.950000000000003" customHeight="1">
      <c r="A69" s="132" t="s">
        <v>137</v>
      </c>
      <c r="B69" s="131" t="s">
        <v>265</v>
      </c>
      <c r="C69" s="130" t="s">
        <v>435</v>
      </c>
      <c r="D69" s="129">
        <v>1000</v>
      </c>
      <c r="E69" s="128" t="s">
        <v>51</v>
      </c>
      <c r="F69" s="127">
        <f t="shared" si="1"/>
        <v>1000</v>
      </c>
    </row>
    <row r="70" spans="1:6">
      <c r="A70" s="132" t="s">
        <v>194</v>
      </c>
      <c r="B70" s="131" t="s">
        <v>265</v>
      </c>
      <c r="C70" s="130" t="s">
        <v>434</v>
      </c>
      <c r="D70" s="129">
        <v>1000</v>
      </c>
      <c r="E70" s="128" t="s">
        <v>51</v>
      </c>
      <c r="F70" s="127">
        <f t="shared" si="1"/>
        <v>1000</v>
      </c>
    </row>
    <row r="71" spans="1:6" ht="36.950000000000003" customHeight="1">
      <c r="A71" s="132" t="s">
        <v>209</v>
      </c>
      <c r="B71" s="131" t="s">
        <v>265</v>
      </c>
      <c r="C71" s="130" t="s">
        <v>433</v>
      </c>
      <c r="D71" s="129">
        <v>20000</v>
      </c>
      <c r="E71" s="128">
        <v>20000</v>
      </c>
      <c r="F71" s="127" t="str">
        <f t="shared" si="1"/>
        <v>-</v>
      </c>
    </row>
    <row r="72" spans="1:6">
      <c r="A72" s="132" t="s">
        <v>210</v>
      </c>
      <c r="B72" s="131" t="s">
        <v>265</v>
      </c>
      <c r="C72" s="130" t="s">
        <v>432</v>
      </c>
      <c r="D72" s="129">
        <v>20000</v>
      </c>
      <c r="E72" s="128">
        <v>20000</v>
      </c>
      <c r="F72" s="127" t="str">
        <f t="shared" si="1"/>
        <v>-</v>
      </c>
    </row>
    <row r="73" spans="1:6" ht="73.7" customHeight="1">
      <c r="A73" s="132" t="s">
        <v>431</v>
      </c>
      <c r="B73" s="131" t="s">
        <v>265</v>
      </c>
      <c r="C73" s="130" t="s">
        <v>430</v>
      </c>
      <c r="D73" s="129">
        <v>20000</v>
      </c>
      <c r="E73" s="128">
        <v>20000</v>
      </c>
      <c r="F73" s="127" t="str">
        <f t="shared" si="1"/>
        <v>-</v>
      </c>
    </row>
    <row r="74" spans="1:6">
      <c r="A74" s="132" t="s">
        <v>66</v>
      </c>
      <c r="B74" s="131" t="s">
        <v>265</v>
      </c>
      <c r="C74" s="130" t="s">
        <v>429</v>
      </c>
      <c r="D74" s="129">
        <v>20000</v>
      </c>
      <c r="E74" s="128">
        <v>20000</v>
      </c>
      <c r="F74" s="127" t="str">
        <f t="shared" si="1"/>
        <v>-</v>
      </c>
    </row>
    <row r="75" spans="1:6">
      <c r="A75" s="132" t="s">
        <v>67</v>
      </c>
      <c r="B75" s="131" t="s">
        <v>265</v>
      </c>
      <c r="C75" s="130" t="s">
        <v>428</v>
      </c>
      <c r="D75" s="129">
        <v>20000</v>
      </c>
      <c r="E75" s="128">
        <v>20000</v>
      </c>
      <c r="F75" s="127" t="str">
        <f t="shared" si="1"/>
        <v>-</v>
      </c>
    </row>
    <row r="76" spans="1:6">
      <c r="A76" s="132" t="s">
        <v>427</v>
      </c>
      <c r="B76" s="131" t="s">
        <v>265</v>
      </c>
      <c r="C76" s="130" t="s">
        <v>426</v>
      </c>
      <c r="D76" s="129">
        <v>20000</v>
      </c>
      <c r="E76" s="128">
        <v>20000</v>
      </c>
      <c r="F76" s="127" t="str">
        <f t="shared" si="1"/>
        <v>-</v>
      </c>
    </row>
    <row r="77" spans="1:6">
      <c r="A77" s="139" t="s">
        <v>425</v>
      </c>
      <c r="B77" s="138" t="s">
        <v>265</v>
      </c>
      <c r="C77" s="137" t="s">
        <v>424</v>
      </c>
      <c r="D77" s="136">
        <v>203500</v>
      </c>
      <c r="E77" s="135">
        <v>97501.58</v>
      </c>
      <c r="F77" s="134">
        <f t="shared" si="1"/>
        <v>105998.42</v>
      </c>
    </row>
    <row r="78" spans="1:6">
      <c r="A78" s="139" t="s">
        <v>78</v>
      </c>
      <c r="B78" s="138" t="s">
        <v>265</v>
      </c>
      <c r="C78" s="137" t="s">
        <v>423</v>
      </c>
      <c r="D78" s="136">
        <v>203500</v>
      </c>
      <c r="E78" s="135">
        <v>97501.58</v>
      </c>
      <c r="F78" s="134">
        <f t="shared" si="1"/>
        <v>105998.42</v>
      </c>
    </row>
    <row r="79" spans="1:6" ht="36.950000000000003" customHeight="1">
      <c r="A79" s="132" t="s">
        <v>209</v>
      </c>
      <c r="B79" s="131" t="s">
        <v>265</v>
      </c>
      <c r="C79" s="130" t="s">
        <v>422</v>
      </c>
      <c r="D79" s="129">
        <v>203500</v>
      </c>
      <c r="E79" s="128">
        <v>97501.58</v>
      </c>
      <c r="F79" s="127">
        <f t="shared" ref="F79:F110" si="2">IF(OR(D79="-",IF(E79="-",0,E79)&gt;=IF(D79="-",0,D79)),"-",IF(D79="-",0,D79)-IF(E79="-",0,E79))</f>
        <v>105998.42</v>
      </c>
    </row>
    <row r="80" spans="1:6">
      <c r="A80" s="132" t="s">
        <v>210</v>
      </c>
      <c r="B80" s="131" t="s">
        <v>265</v>
      </c>
      <c r="C80" s="130" t="s">
        <v>421</v>
      </c>
      <c r="D80" s="129">
        <v>203500</v>
      </c>
      <c r="E80" s="128">
        <v>97501.58</v>
      </c>
      <c r="F80" s="127">
        <f t="shared" si="2"/>
        <v>105998.42</v>
      </c>
    </row>
    <row r="81" spans="1:6" ht="86.1" customHeight="1">
      <c r="A81" s="132" t="s">
        <v>420</v>
      </c>
      <c r="B81" s="131" t="s">
        <v>265</v>
      </c>
      <c r="C81" s="130" t="s">
        <v>419</v>
      </c>
      <c r="D81" s="129">
        <v>203500</v>
      </c>
      <c r="E81" s="128">
        <v>97501.58</v>
      </c>
      <c r="F81" s="127">
        <f t="shared" si="2"/>
        <v>105998.42</v>
      </c>
    </row>
    <row r="82" spans="1:6" ht="61.5" customHeight="1">
      <c r="A82" s="132" t="s">
        <v>418</v>
      </c>
      <c r="B82" s="131" t="s">
        <v>265</v>
      </c>
      <c r="C82" s="130" t="s">
        <v>417</v>
      </c>
      <c r="D82" s="129">
        <v>198000</v>
      </c>
      <c r="E82" s="128">
        <v>97501.58</v>
      </c>
      <c r="F82" s="127">
        <f t="shared" si="2"/>
        <v>100498.42</v>
      </c>
    </row>
    <row r="83" spans="1:6" ht="24.6" customHeight="1">
      <c r="A83" s="132" t="s">
        <v>69</v>
      </c>
      <c r="B83" s="131" t="s">
        <v>265</v>
      </c>
      <c r="C83" s="130" t="s">
        <v>416</v>
      </c>
      <c r="D83" s="129">
        <v>198000</v>
      </c>
      <c r="E83" s="128">
        <v>97501.58</v>
      </c>
      <c r="F83" s="127">
        <f t="shared" si="2"/>
        <v>100498.42</v>
      </c>
    </row>
    <row r="84" spans="1:6" ht="24.6" customHeight="1">
      <c r="A84" s="132" t="s">
        <v>415</v>
      </c>
      <c r="B84" s="131" t="s">
        <v>265</v>
      </c>
      <c r="C84" s="130" t="s">
        <v>414</v>
      </c>
      <c r="D84" s="129">
        <v>152100</v>
      </c>
      <c r="E84" s="128">
        <v>76423.37</v>
      </c>
      <c r="F84" s="127">
        <f t="shared" si="2"/>
        <v>75676.63</v>
      </c>
    </row>
    <row r="85" spans="1:6" ht="49.15" customHeight="1">
      <c r="A85" s="132" t="s">
        <v>156</v>
      </c>
      <c r="B85" s="131" t="s">
        <v>265</v>
      </c>
      <c r="C85" s="130" t="s">
        <v>413</v>
      </c>
      <c r="D85" s="129">
        <v>45900</v>
      </c>
      <c r="E85" s="128">
        <v>21078.21</v>
      </c>
      <c r="F85" s="127">
        <f t="shared" si="2"/>
        <v>24821.79</v>
      </c>
    </row>
    <row r="86" spans="1:6" ht="24.6" customHeight="1">
      <c r="A86" s="132" t="s">
        <v>138</v>
      </c>
      <c r="B86" s="131" t="s">
        <v>265</v>
      </c>
      <c r="C86" s="130" t="s">
        <v>412</v>
      </c>
      <c r="D86" s="129">
        <v>5500</v>
      </c>
      <c r="E86" s="128" t="s">
        <v>51</v>
      </c>
      <c r="F86" s="127">
        <f t="shared" si="2"/>
        <v>5500</v>
      </c>
    </row>
    <row r="87" spans="1:6" ht="36.950000000000003" customHeight="1">
      <c r="A87" s="132" t="s">
        <v>137</v>
      </c>
      <c r="B87" s="131" t="s">
        <v>265</v>
      </c>
      <c r="C87" s="130" t="s">
        <v>411</v>
      </c>
      <c r="D87" s="129">
        <v>5500</v>
      </c>
      <c r="E87" s="128" t="s">
        <v>51</v>
      </c>
      <c r="F87" s="127">
        <f t="shared" si="2"/>
        <v>5500</v>
      </c>
    </row>
    <row r="88" spans="1:6">
      <c r="A88" s="132" t="s">
        <v>194</v>
      </c>
      <c r="B88" s="131" t="s">
        <v>265</v>
      </c>
      <c r="C88" s="130" t="s">
        <v>410</v>
      </c>
      <c r="D88" s="129">
        <v>5500</v>
      </c>
      <c r="E88" s="128" t="s">
        <v>51</v>
      </c>
      <c r="F88" s="127">
        <f t="shared" si="2"/>
        <v>5500</v>
      </c>
    </row>
    <row r="89" spans="1:6" ht="24.6" customHeight="1">
      <c r="A89" s="139" t="s">
        <v>409</v>
      </c>
      <c r="B89" s="138" t="s">
        <v>265</v>
      </c>
      <c r="C89" s="137" t="s">
        <v>408</v>
      </c>
      <c r="D89" s="136">
        <v>55000</v>
      </c>
      <c r="E89" s="135">
        <v>3300</v>
      </c>
      <c r="F89" s="134">
        <f t="shared" si="2"/>
        <v>51700</v>
      </c>
    </row>
    <row r="90" spans="1:6" ht="36.950000000000003" customHeight="1">
      <c r="A90" s="139" t="s">
        <v>59</v>
      </c>
      <c r="B90" s="138" t="s">
        <v>265</v>
      </c>
      <c r="C90" s="137" t="s">
        <v>407</v>
      </c>
      <c r="D90" s="136">
        <v>5000</v>
      </c>
      <c r="E90" s="135" t="s">
        <v>51</v>
      </c>
      <c r="F90" s="134">
        <f t="shared" si="2"/>
        <v>5000</v>
      </c>
    </row>
    <row r="91" spans="1:6" ht="61.5" customHeight="1">
      <c r="A91" s="132" t="s">
        <v>396</v>
      </c>
      <c r="B91" s="131" t="s">
        <v>265</v>
      </c>
      <c r="C91" s="130" t="s">
        <v>406</v>
      </c>
      <c r="D91" s="129">
        <v>5000</v>
      </c>
      <c r="E91" s="128" t="s">
        <v>51</v>
      </c>
      <c r="F91" s="127">
        <f t="shared" si="2"/>
        <v>5000</v>
      </c>
    </row>
    <row r="92" spans="1:6" ht="24.6" customHeight="1">
      <c r="A92" s="132" t="s">
        <v>405</v>
      </c>
      <c r="B92" s="131" t="s">
        <v>265</v>
      </c>
      <c r="C92" s="130" t="s">
        <v>404</v>
      </c>
      <c r="D92" s="129">
        <v>5000</v>
      </c>
      <c r="E92" s="128" t="s">
        <v>51</v>
      </c>
      <c r="F92" s="127">
        <f t="shared" si="2"/>
        <v>5000</v>
      </c>
    </row>
    <row r="93" spans="1:6" ht="86.1" customHeight="1">
      <c r="A93" s="133" t="s">
        <v>403</v>
      </c>
      <c r="B93" s="131" t="s">
        <v>265</v>
      </c>
      <c r="C93" s="130" t="s">
        <v>402</v>
      </c>
      <c r="D93" s="129">
        <v>5000</v>
      </c>
      <c r="E93" s="128" t="s">
        <v>51</v>
      </c>
      <c r="F93" s="127">
        <f t="shared" si="2"/>
        <v>5000</v>
      </c>
    </row>
    <row r="94" spans="1:6" ht="24.6" customHeight="1">
      <c r="A94" s="132" t="s">
        <v>138</v>
      </c>
      <c r="B94" s="131" t="s">
        <v>265</v>
      </c>
      <c r="C94" s="130" t="s">
        <v>401</v>
      </c>
      <c r="D94" s="129">
        <v>5000</v>
      </c>
      <c r="E94" s="128" t="s">
        <v>51</v>
      </c>
      <c r="F94" s="127">
        <f t="shared" si="2"/>
        <v>5000</v>
      </c>
    </row>
    <row r="95" spans="1:6" ht="36.950000000000003" customHeight="1">
      <c r="A95" s="132" t="s">
        <v>137</v>
      </c>
      <c r="B95" s="131" t="s">
        <v>265</v>
      </c>
      <c r="C95" s="130" t="s">
        <v>400</v>
      </c>
      <c r="D95" s="129">
        <v>5000</v>
      </c>
      <c r="E95" s="128" t="s">
        <v>51</v>
      </c>
      <c r="F95" s="127">
        <f t="shared" si="2"/>
        <v>5000</v>
      </c>
    </row>
    <row r="96" spans="1:6">
      <c r="A96" s="132" t="s">
        <v>194</v>
      </c>
      <c r="B96" s="131" t="s">
        <v>265</v>
      </c>
      <c r="C96" s="130" t="s">
        <v>399</v>
      </c>
      <c r="D96" s="129">
        <v>5000</v>
      </c>
      <c r="E96" s="128" t="s">
        <v>51</v>
      </c>
      <c r="F96" s="127">
        <f t="shared" si="2"/>
        <v>5000</v>
      </c>
    </row>
    <row r="97" spans="1:6">
      <c r="A97" s="139" t="s">
        <v>398</v>
      </c>
      <c r="B97" s="138" t="s">
        <v>265</v>
      </c>
      <c r="C97" s="137" t="s">
        <v>397</v>
      </c>
      <c r="D97" s="136">
        <v>50000</v>
      </c>
      <c r="E97" s="135">
        <v>3300</v>
      </c>
      <c r="F97" s="134">
        <f t="shared" si="2"/>
        <v>46700</v>
      </c>
    </row>
    <row r="98" spans="1:6" ht="61.5" customHeight="1">
      <c r="A98" s="132" t="s">
        <v>396</v>
      </c>
      <c r="B98" s="131" t="s">
        <v>265</v>
      </c>
      <c r="C98" s="130" t="s">
        <v>395</v>
      </c>
      <c r="D98" s="129">
        <v>50000</v>
      </c>
      <c r="E98" s="128">
        <v>3300</v>
      </c>
      <c r="F98" s="127">
        <f t="shared" si="2"/>
        <v>46700</v>
      </c>
    </row>
    <row r="99" spans="1:6">
      <c r="A99" s="132" t="s">
        <v>79</v>
      </c>
      <c r="B99" s="131" t="s">
        <v>265</v>
      </c>
      <c r="C99" s="130" t="s">
        <v>394</v>
      </c>
      <c r="D99" s="129">
        <v>50000</v>
      </c>
      <c r="E99" s="128">
        <v>3300</v>
      </c>
      <c r="F99" s="127">
        <f t="shared" si="2"/>
        <v>46700</v>
      </c>
    </row>
    <row r="100" spans="1:6" ht="98.45" customHeight="1">
      <c r="A100" s="133" t="s">
        <v>393</v>
      </c>
      <c r="B100" s="131" t="s">
        <v>265</v>
      </c>
      <c r="C100" s="130" t="s">
        <v>392</v>
      </c>
      <c r="D100" s="129">
        <v>50000</v>
      </c>
      <c r="E100" s="128">
        <v>3300</v>
      </c>
      <c r="F100" s="127">
        <f t="shared" si="2"/>
        <v>46700</v>
      </c>
    </row>
    <row r="101" spans="1:6" ht="24.6" customHeight="1">
      <c r="A101" s="132" t="s">
        <v>138</v>
      </c>
      <c r="B101" s="131" t="s">
        <v>265</v>
      </c>
      <c r="C101" s="130" t="s">
        <v>391</v>
      </c>
      <c r="D101" s="129">
        <v>50000</v>
      </c>
      <c r="E101" s="128">
        <v>3300</v>
      </c>
      <c r="F101" s="127">
        <f t="shared" si="2"/>
        <v>46700</v>
      </c>
    </row>
    <row r="102" spans="1:6" ht="36.950000000000003" customHeight="1">
      <c r="A102" s="132" t="s">
        <v>137</v>
      </c>
      <c r="B102" s="131" t="s">
        <v>265</v>
      </c>
      <c r="C102" s="130" t="s">
        <v>390</v>
      </c>
      <c r="D102" s="129">
        <v>50000</v>
      </c>
      <c r="E102" s="128">
        <v>3300</v>
      </c>
      <c r="F102" s="127">
        <f t="shared" si="2"/>
        <v>46700</v>
      </c>
    </row>
    <row r="103" spans="1:6">
      <c r="A103" s="132" t="s">
        <v>194</v>
      </c>
      <c r="B103" s="131" t="s">
        <v>265</v>
      </c>
      <c r="C103" s="130" t="s">
        <v>389</v>
      </c>
      <c r="D103" s="129">
        <v>50000</v>
      </c>
      <c r="E103" s="128">
        <v>3300</v>
      </c>
      <c r="F103" s="127">
        <f t="shared" si="2"/>
        <v>46700</v>
      </c>
    </row>
    <row r="104" spans="1:6">
      <c r="A104" s="139" t="s">
        <v>388</v>
      </c>
      <c r="B104" s="138" t="s">
        <v>265</v>
      </c>
      <c r="C104" s="137" t="s">
        <v>387</v>
      </c>
      <c r="D104" s="136">
        <v>798500</v>
      </c>
      <c r="E104" s="135">
        <v>742362.62</v>
      </c>
      <c r="F104" s="134">
        <f t="shared" si="2"/>
        <v>56137.380000000005</v>
      </c>
    </row>
    <row r="105" spans="1:6">
      <c r="A105" s="139" t="s">
        <v>70</v>
      </c>
      <c r="B105" s="138" t="s">
        <v>265</v>
      </c>
      <c r="C105" s="137" t="s">
        <v>386</v>
      </c>
      <c r="D105" s="136">
        <v>778500</v>
      </c>
      <c r="E105" s="135">
        <v>727260.08</v>
      </c>
      <c r="F105" s="134">
        <f t="shared" si="2"/>
        <v>51239.920000000042</v>
      </c>
    </row>
    <row r="106" spans="1:6" ht="36.950000000000003" customHeight="1">
      <c r="A106" s="132" t="s">
        <v>80</v>
      </c>
      <c r="B106" s="131" t="s">
        <v>265</v>
      </c>
      <c r="C106" s="130" t="s">
        <v>385</v>
      </c>
      <c r="D106" s="129">
        <v>778500</v>
      </c>
      <c r="E106" s="128">
        <v>727260.08</v>
      </c>
      <c r="F106" s="127">
        <f t="shared" si="2"/>
        <v>51239.920000000042</v>
      </c>
    </row>
    <row r="107" spans="1:6" ht="36.950000000000003" customHeight="1">
      <c r="A107" s="132" t="s">
        <v>384</v>
      </c>
      <c r="B107" s="131" t="s">
        <v>265</v>
      </c>
      <c r="C107" s="130" t="s">
        <v>383</v>
      </c>
      <c r="D107" s="129">
        <v>728500</v>
      </c>
      <c r="E107" s="128">
        <v>685747.55</v>
      </c>
      <c r="F107" s="127">
        <f t="shared" si="2"/>
        <v>42752.449999999953</v>
      </c>
    </row>
    <row r="108" spans="1:6" ht="98.45" customHeight="1">
      <c r="A108" s="133" t="s">
        <v>382</v>
      </c>
      <c r="B108" s="131" t="s">
        <v>265</v>
      </c>
      <c r="C108" s="130" t="s">
        <v>381</v>
      </c>
      <c r="D108" s="129">
        <v>728500</v>
      </c>
      <c r="E108" s="128">
        <v>685747.55</v>
      </c>
      <c r="F108" s="127">
        <f t="shared" si="2"/>
        <v>42752.449999999953</v>
      </c>
    </row>
    <row r="109" spans="1:6" ht="24.6" customHeight="1">
      <c r="A109" s="132" t="s">
        <v>138</v>
      </c>
      <c r="B109" s="131" t="s">
        <v>265</v>
      </c>
      <c r="C109" s="130" t="s">
        <v>380</v>
      </c>
      <c r="D109" s="129">
        <v>728500</v>
      </c>
      <c r="E109" s="128">
        <v>685747.55</v>
      </c>
      <c r="F109" s="127">
        <f t="shared" si="2"/>
        <v>42752.449999999953</v>
      </c>
    </row>
    <row r="110" spans="1:6" ht="36.950000000000003" customHeight="1">
      <c r="A110" s="132" t="s">
        <v>137</v>
      </c>
      <c r="B110" s="131" t="s">
        <v>265</v>
      </c>
      <c r="C110" s="130" t="s">
        <v>379</v>
      </c>
      <c r="D110" s="129">
        <v>728500</v>
      </c>
      <c r="E110" s="128">
        <v>685747.55</v>
      </c>
      <c r="F110" s="127">
        <f t="shared" si="2"/>
        <v>42752.449999999953</v>
      </c>
    </row>
    <row r="111" spans="1:6">
      <c r="A111" s="132" t="s">
        <v>194</v>
      </c>
      <c r="B111" s="131" t="s">
        <v>265</v>
      </c>
      <c r="C111" s="130" t="s">
        <v>378</v>
      </c>
      <c r="D111" s="129">
        <v>728500</v>
      </c>
      <c r="E111" s="128">
        <v>685747.55</v>
      </c>
      <c r="F111" s="127">
        <f t="shared" ref="F111:F142" si="3">IF(OR(D111="-",IF(E111="-",0,E111)&gt;=IF(D111="-",0,D111)),"-",IF(D111="-",0,D111)-IF(E111="-",0,E111))</f>
        <v>42752.449999999953</v>
      </c>
    </row>
    <row r="112" spans="1:6" ht="36.950000000000003" customHeight="1">
      <c r="A112" s="132" t="s">
        <v>377</v>
      </c>
      <c r="B112" s="131" t="s">
        <v>265</v>
      </c>
      <c r="C112" s="130" t="s">
        <v>376</v>
      </c>
      <c r="D112" s="129">
        <v>50000</v>
      </c>
      <c r="E112" s="128">
        <v>41512.53</v>
      </c>
      <c r="F112" s="127">
        <f t="shared" si="3"/>
        <v>8487.4700000000012</v>
      </c>
    </row>
    <row r="113" spans="1:6" ht="73.7" customHeight="1">
      <c r="A113" s="132" t="s">
        <v>375</v>
      </c>
      <c r="B113" s="131" t="s">
        <v>265</v>
      </c>
      <c r="C113" s="130" t="s">
        <v>374</v>
      </c>
      <c r="D113" s="129">
        <v>50000</v>
      </c>
      <c r="E113" s="128">
        <v>41512.53</v>
      </c>
      <c r="F113" s="127">
        <f t="shared" si="3"/>
        <v>8487.4700000000012</v>
      </c>
    </row>
    <row r="114" spans="1:6" ht="24.6" customHeight="1">
      <c r="A114" s="132" t="s">
        <v>138</v>
      </c>
      <c r="B114" s="131" t="s">
        <v>265</v>
      </c>
      <c r="C114" s="130" t="s">
        <v>373</v>
      </c>
      <c r="D114" s="129">
        <v>50000</v>
      </c>
      <c r="E114" s="128">
        <v>41512.53</v>
      </c>
      <c r="F114" s="127">
        <f t="shared" si="3"/>
        <v>8487.4700000000012</v>
      </c>
    </row>
    <row r="115" spans="1:6" ht="36.950000000000003" customHeight="1">
      <c r="A115" s="132" t="s">
        <v>137</v>
      </c>
      <c r="B115" s="131" t="s">
        <v>265</v>
      </c>
      <c r="C115" s="130" t="s">
        <v>372</v>
      </c>
      <c r="D115" s="129">
        <v>50000</v>
      </c>
      <c r="E115" s="128">
        <v>41512.53</v>
      </c>
      <c r="F115" s="127">
        <f t="shared" si="3"/>
        <v>8487.4700000000012</v>
      </c>
    </row>
    <row r="116" spans="1:6">
      <c r="A116" s="132" t="s">
        <v>194</v>
      </c>
      <c r="B116" s="131" t="s">
        <v>265</v>
      </c>
      <c r="C116" s="130" t="s">
        <v>371</v>
      </c>
      <c r="D116" s="129">
        <v>50000</v>
      </c>
      <c r="E116" s="128">
        <v>41512.53</v>
      </c>
      <c r="F116" s="127">
        <f t="shared" si="3"/>
        <v>8487.4700000000012</v>
      </c>
    </row>
    <row r="117" spans="1:6" ht="24.6" customHeight="1">
      <c r="A117" s="139" t="s">
        <v>121</v>
      </c>
      <c r="B117" s="138" t="s">
        <v>265</v>
      </c>
      <c r="C117" s="137" t="s">
        <v>370</v>
      </c>
      <c r="D117" s="136">
        <v>20000</v>
      </c>
      <c r="E117" s="135">
        <v>15102.54</v>
      </c>
      <c r="F117" s="134">
        <f t="shared" si="3"/>
        <v>4897.4599999999991</v>
      </c>
    </row>
    <row r="118" spans="1:6" ht="36.950000000000003" customHeight="1">
      <c r="A118" s="132" t="s">
        <v>209</v>
      </c>
      <c r="B118" s="131" t="s">
        <v>265</v>
      </c>
      <c r="C118" s="130" t="s">
        <v>369</v>
      </c>
      <c r="D118" s="129">
        <v>20000</v>
      </c>
      <c r="E118" s="128">
        <v>15102.54</v>
      </c>
      <c r="F118" s="127">
        <f t="shared" si="3"/>
        <v>4897.4599999999991</v>
      </c>
    </row>
    <row r="119" spans="1:6">
      <c r="A119" s="132" t="s">
        <v>210</v>
      </c>
      <c r="B119" s="131" t="s">
        <v>265</v>
      </c>
      <c r="C119" s="130" t="s">
        <v>368</v>
      </c>
      <c r="D119" s="129">
        <v>20000</v>
      </c>
      <c r="E119" s="128">
        <v>15102.54</v>
      </c>
      <c r="F119" s="127">
        <f t="shared" si="3"/>
        <v>4897.4599999999991</v>
      </c>
    </row>
    <row r="120" spans="1:6" ht="86.1" customHeight="1">
      <c r="A120" s="133" t="s">
        <v>367</v>
      </c>
      <c r="B120" s="131" t="s">
        <v>265</v>
      </c>
      <c r="C120" s="130" t="s">
        <v>366</v>
      </c>
      <c r="D120" s="129">
        <v>20000</v>
      </c>
      <c r="E120" s="128">
        <v>15102.54</v>
      </c>
      <c r="F120" s="127">
        <f t="shared" si="3"/>
        <v>4897.4599999999991</v>
      </c>
    </row>
    <row r="121" spans="1:6" ht="24.6" customHeight="1">
      <c r="A121" s="132" t="s">
        <v>138</v>
      </c>
      <c r="B121" s="131" t="s">
        <v>265</v>
      </c>
      <c r="C121" s="130" t="s">
        <v>365</v>
      </c>
      <c r="D121" s="129">
        <v>20000</v>
      </c>
      <c r="E121" s="128">
        <v>15102.54</v>
      </c>
      <c r="F121" s="127">
        <f t="shared" si="3"/>
        <v>4897.4599999999991</v>
      </c>
    </row>
    <row r="122" spans="1:6" ht="36.950000000000003" customHeight="1">
      <c r="A122" s="132" t="s">
        <v>137</v>
      </c>
      <c r="B122" s="131" t="s">
        <v>265</v>
      </c>
      <c r="C122" s="130" t="s">
        <v>364</v>
      </c>
      <c r="D122" s="129">
        <v>20000</v>
      </c>
      <c r="E122" s="128">
        <v>15102.54</v>
      </c>
      <c r="F122" s="127">
        <f t="shared" si="3"/>
        <v>4897.4599999999991</v>
      </c>
    </row>
    <row r="123" spans="1:6">
      <c r="A123" s="132" t="s">
        <v>194</v>
      </c>
      <c r="B123" s="131" t="s">
        <v>265</v>
      </c>
      <c r="C123" s="130" t="s">
        <v>363</v>
      </c>
      <c r="D123" s="129">
        <v>20000</v>
      </c>
      <c r="E123" s="128">
        <v>15102.54</v>
      </c>
      <c r="F123" s="127">
        <f t="shared" si="3"/>
        <v>4897.4599999999991</v>
      </c>
    </row>
    <row r="124" spans="1:6">
      <c r="A124" s="139" t="s">
        <v>362</v>
      </c>
      <c r="B124" s="138" t="s">
        <v>265</v>
      </c>
      <c r="C124" s="137" t="s">
        <v>361</v>
      </c>
      <c r="D124" s="136">
        <v>2495100</v>
      </c>
      <c r="E124" s="135">
        <v>1893257.82</v>
      </c>
      <c r="F124" s="134">
        <f t="shared" si="3"/>
        <v>601842.17999999993</v>
      </c>
    </row>
    <row r="125" spans="1:6">
      <c r="A125" s="139" t="s">
        <v>117</v>
      </c>
      <c r="B125" s="138" t="s">
        <v>265</v>
      </c>
      <c r="C125" s="137" t="s">
        <v>360</v>
      </c>
      <c r="D125" s="136">
        <v>297300</v>
      </c>
      <c r="E125" s="135">
        <v>286114.24</v>
      </c>
      <c r="F125" s="134">
        <f t="shared" si="3"/>
        <v>11185.760000000009</v>
      </c>
    </row>
    <row r="126" spans="1:6" ht="36.950000000000003" customHeight="1">
      <c r="A126" s="132" t="s">
        <v>338</v>
      </c>
      <c r="B126" s="131" t="s">
        <v>265</v>
      </c>
      <c r="C126" s="130" t="s">
        <v>359</v>
      </c>
      <c r="D126" s="129">
        <v>297300</v>
      </c>
      <c r="E126" s="128">
        <v>286114.24</v>
      </c>
      <c r="F126" s="127">
        <f t="shared" si="3"/>
        <v>11185.760000000009</v>
      </c>
    </row>
    <row r="127" spans="1:6" ht="24.6" customHeight="1">
      <c r="A127" s="132" t="s">
        <v>118</v>
      </c>
      <c r="B127" s="131" t="s">
        <v>265</v>
      </c>
      <c r="C127" s="130" t="s">
        <v>358</v>
      </c>
      <c r="D127" s="129">
        <v>297300</v>
      </c>
      <c r="E127" s="128">
        <v>286114.24</v>
      </c>
      <c r="F127" s="127">
        <f t="shared" si="3"/>
        <v>11185.760000000009</v>
      </c>
    </row>
    <row r="128" spans="1:6" ht="123" customHeight="1">
      <c r="A128" s="133" t="s">
        <v>357</v>
      </c>
      <c r="B128" s="131" t="s">
        <v>265</v>
      </c>
      <c r="C128" s="130" t="s">
        <v>356</v>
      </c>
      <c r="D128" s="129">
        <v>16700</v>
      </c>
      <c r="E128" s="128">
        <v>5547.24</v>
      </c>
      <c r="F128" s="127">
        <f t="shared" si="3"/>
        <v>11152.76</v>
      </c>
    </row>
    <row r="129" spans="1:6" ht="24.6" customHeight="1">
      <c r="A129" s="132" t="s">
        <v>138</v>
      </c>
      <c r="B129" s="131" t="s">
        <v>265</v>
      </c>
      <c r="C129" s="130" t="s">
        <v>355</v>
      </c>
      <c r="D129" s="129">
        <v>16700</v>
      </c>
      <c r="E129" s="128">
        <v>5547.24</v>
      </c>
      <c r="F129" s="127">
        <f t="shared" si="3"/>
        <v>11152.76</v>
      </c>
    </row>
    <row r="130" spans="1:6" ht="36.950000000000003" customHeight="1">
      <c r="A130" s="132" t="s">
        <v>137</v>
      </c>
      <c r="B130" s="131" t="s">
        <v>265</v>
      </c>
      <c r="C130" s="130" t="s">
        <v>354</v>
      </c>
      <c r="D130" s="129">
        <v>16700</v>
      </c>
      <c r="E130" s="128">
        <v>5547.24</v>
      </c>
      <c r="F130" s="127">
        <f t="shared" si="3"/>
        <v>11152.76</v>
      </c>
    </row>
    <row r="131" spans="1:6">
      <c r="A131" s="132" t="s">
        <v>194</v>
      </c>
      <c r="B131" s="131" t="s">
        <v>265</v>
      </c>
      <c r="C131" s="130" t="s">
        <v>353</v>
      </c>
      <c r="D131" s="129">
        <v>16700</v>
      </c>
      <c r="E131" s="128">
        <v>5547.24</v>
      </c>
      <c r="F131" s="127">
        <f t="shared" si="3"/>
        <v>11152.76</v>
      </c>
    </row>
    <row r="132" spans="1:6" ht="86.1" customHeight="1">
      <c r="A132" s="133" t="s">
        <v>352</v>
      </c>
      <c r="B132" s="131" t="s">
        <v>265</v>
      </c>
      <c r="C132" s="130" t="s">
        <v>351</v>
      </c>
      <c r="D132" s="129">
        <v>280600</v>
      </c>
      <c r="E132" s="128">
        <v>280567</v>
      </c>
      <c r="F132" s="127">
        <f t="shared" si="3"/>
        <v>33</v>
      </c>
    </row>
    <row r="133" spans="1:6" ht="24.6" customHeight="1">
      <c r="A133" s="132" t="s">
        <v>138</v>
      </c>
      <c r="B133" s="131" t="s">
        <v>265</v>
      </c>
      <c r="C133" s="130" t="s">
        <v>350</v>
      </c>
      <c r="D133" s="129">
        <v>280600</v>
      </c>
      <c r="E133" s="128">
        <v>280567</v>
      </c>
      <c r="F133" s="127">
        <f t="shared" si="3"/>
        <v>33</v>
      </c>
    </row>
    <row r="134" spans="1:6" ht="36.950000000000003" customHeight="1">
      <c r="A134" s="132" t="s">
        <v>137</v>
      </c>
      <c r="B134" s="131" t="s">
        <v>265</v>
      </c>
      <c r="C134" s="130" t="s">
        <v>349</v>
      </c>
      <c r="D134" s="129">
        <v>280600</v>
      </c>
      <c r="E134" s="128">
        <v>280567</v>
      </c>
      <c r="F134" s="127">
        <f t="shared" si="3"/>
        <v>33</v>
      </c>
    </row>
    <row r="135" spans="1:6">
      <c r="A135" s="132" t="s">
        <v>194</v>
      </c>
      <c r="B135" s="131" t="s">
        <v>265</v>
      </c>
      <c r="C135" s="130" t="s">
        <v>348</v>
      </c>
      <c r="D135" s="129">
        <v>280600</v>
      </c>
      <c r="E135" s="128">
        <v>280567</v>
      </c>
      <c r="F135" s="127">
        <f t="shared" si="3"/>
        <v>33</v>
      </c>
    </row>
    <row r="136" spans="1:6">
      <c r="A136" s="139" t="s">
        <v>158</v>
      </c>
      <c r="B136" s="138" t="s">
        <v>265</v>
      </c>
      <c r="C136" s="137" t="s">
        <v>347</v>
      </c>
      <c r="D136" s="136">
        <v>34500</v>
      </c>
      <c r="E136" s="135">
        <v>31381</v>
      </c>
      <c r="F136" s="134">
        <f t="shared" si="3"/>
        <v>3119</v>
      </c>
    </row>
    <row r="137" spans="1:6" ht="36.950000000000003" customHeight="1">
      <c r="A137" s="132" t="s">
        <v>338</v>
      </c>
      <c r="B137" s="131" t="s">
        <v>265</v>
      </c>
      <c r="C137" s="130" t="s">
        <v>346</v>
      </c>
      <c r="D137" s="129">
        <v>34500</v>
      </c>
      <c r="E137" s="128">
        <v>31381</v>
      </c>
      <c r="F137" s="127">
        <f t="shared" si="3"/>
        <v>3119</v>
      </c>
    </row>
    <row r="138" spans="1:6" ht="24.6" customHeight="1">
      <c r="A138" s="132" t="s">
        <v>118</v>
      </c>
      <c r="B138" s="131" t="s">
        <v>265</v>
      </c>
      <c r="C138" s="130" t="s">
        <v>345</v>
      </c>
      <c r="D138" s="129">
        <v>34500</v>
      </c>
      <c r="E138" s="128">
        <v>31381</v>
      </c>
      <c r="F138" s="127">
        <f t="shared" si="3"/>
        <v>3119</v>
      </c>
    </row>
    <row r="139" spans="1:6" ht="86.1" customHeight="1">
      <c r="A139" s="133" t="s">
        <v>344</v>
      </c>
      <c r="B139" s="131" t="s">
        <v>265</v>
      </c>
      <c r="C139" s="130" t="s">
        <v>343</v>
      </c>
      <c r="D139" s="129">
        <v>34500</v>
      </c>
      <c r="E139" s="128">
        <v>31381</v>
      </c>
      <c r="F139" s="127">
        <f t="shared" si="3"/>
        <v>3119</v>
      </c>
    </row>
    <row r="140" spans="1:6" ht="24.6" customHeight="1">
      <c r="A140" s="132" t="s">
        <v>138</v>
      </c>
      <c r="B140" s="131" t="s">
        <v>265</v>
      </c>
      <c r="C140" s="130" t="s">
        <v>342</v>
      </c>
      <c r="D140" s="129">
        <v>34500</v>
      </c>
      <c r="E140" s="128">
        <v>31381</v>
      </c>
      <c r="F140" s="127">
        <f t="shared" si="3"/>
        <v>3119</v>
      </c>
    </row>
    <row r="141" spans="1:6" ht="36.950000000000003" customHeight="1">
      <c r="A141" s="132" t="s">
        <v>137</v>
      </c>
      <c r="B141" s="131" t="s">
        <v>265</v>
      </c>
      <c r="C141" s="130" t="s">
        <v>341</v>
      </c>
      <c r="D141" s="129">
        <v>34500</v>
      </c>
      <c r="E141" s="128">
        <v>31381</v>
      </c>
      <c r="F141" s="127">
        <f t="shared" si="3"/>
        <v>3119</v>
      </c>
    </row>
    <row r="142" spans="1:6">
      <c r="A142" s="132" t="s">
        <v>194</v>
      </c>
      <c r="B142" s="131" t="s">
        <v>265</v>
      </c>
      <c r="C142" s="130" t="s">
        <v>340</v>
      </c>
      <c r="D142" s="129">
        <v>34500</v>
      </c>
      <c r="E142" s="128">
        <v>31381</v>
      </c>
      <c r="F142" s="127">
        <f t="shared" si="3"/>
        <v>3119</v>
      </c>
    </row>
    <row r="143" spans="1:6">
      <c r="A143" s="139" t="s">
        <v>60</v>
      </c>
      <c r="B143" s="138" t="s">
        <v>265</v>
      </c>
      <c r="C143" s="137" t="s">
        <v>339</v>
      </c>
      <c r="D143" s="136">
        <v>2163300</v>
      </c>
      <c r="E143" s="135">
        <v>1575762.58</v>
      </c>
      <c r="F143" s="134">
        <f t="shared" ref="F143:F174" si="4">IF(OR(D143="-",IF(E143="-",0,E143)&gt;=IF(D143="-",0,D143)),"-",IF(D143="-",0,D143)-IF(E143="-",0,E143))</f>
        <v>587537.41999999993</v>
      </c>
    </row>
    <row r="144" spans="1:6" ht="36.950000000000003" customHeight="1">
      <c r="A144" s="132" t="s">
        <v>338</v>
      </c>
      <c r="B144" s="131" t="s">
        <v>265</v>
      </c>
      <c r="C144" s="130" t="s">
        <v>337</v>
      </c>
      <c r="D144" s="129">
        <v>2163300</v>
      </c>
      <c r="E144" s="128">
        <v>1575762.58</v>
      </c>
      <c r="F144" s="127">
        <f t="shared" si="4"/>
        <v>587537.41999999993</v>
      </c>
    </row>
    <row r="145" spans="1:6" ht="24.6" customHeight="1">
      <c r="A145" s="132" t="s">
        <v>336</v>
      </c>
      <c r="B145" s="131" t="s">
        <v>265</v>
      </c>
      <c r="C145" s="130" t="s">
        <v>335</v>
      </c>
      <c r="D145" s="129">
        <v>2163300</v>
      </c>
      <c r="E145" s="128">
        <v>1575762.58</v>
      </c>
      <c r="F145" s="127">
        <f t="shared" si="4"/>
        <v>587537.41999999993</v>
      </c>
    </row>
    <row r="146" spans="1:6" ht="73.7" customHeight="1">
      <c r="A146" s="132" t="s">
        <v>334</v>
      </c>
      <c r="B146" s="131" t="s">
        <v>265</v>
      </c>
      <c r="C146" s="130" t="s">
        <v>333</v>
      </c>
      <c r="D146" s="129">
        <v>404900</v>
      </c>
      <c r="E146" s="128">
        <v>242171.99</v>
      </c>
      <c r="F146" s="127">
        <f t="shared" si="4"/>
        <v>162728.01</v>
      </c>
    </row>
    <row r="147" spans="1:6" ht="24.6" customHeight="1">
      <c r="A147" s="132" t="s">
        <v>138</v>
      </c>
      <c r="B147" s="131" t="s">
        <v>265</v>
      </c>
      <c r="C147" s="130" t="s">
        <v>332</v>
      </c>
      <c r="D147" s="129">
        <v>404900</v>
      </c>
      <c r="E147" s="128">
        <v>242171.99</v>
      </c>
      <c r="F147" s="127">
        <f t="shared" si="4"/>
        <v>162728.01</v>
      </c>
    </row>
    <row r="148" spans="1:6" ht="36.950000000000003" customHeight="1">
      <c r="A148" s="132" t="s">
        <v>137</v>
      </c>
      <c r="B148" s="131" t="s">
        <v>265</v>
      </c>
      <c r="C148" s="130" t="s">
        <v>331</v>
      </c>
      <c r="D148" s="129">
        <v>404900</v>
      </c>
      <c r="E148" s="128">
        <v>242171.99</v>
      </c>
      <c r="F148" s="127">
        <f t="shared" si="4"/>
        <v>162728.01</v>
      </c>
    </row>
    <row r="149" spans="1:6">
      <c r="A149" s="132" t="s">
        <v>194</v>
      </c>
      <c r="B149" s="131" t="s">
        <v>265</v>
      </c>
      <c r="C149" s="130" t="s">
        <v>330</v>
      </c>
      <c r="D149" s="129">
        <v>404900</v>
      </c>
      <c r="E149" s="128">
        <v>242171.99</v>
      </c>
      <c r="F149" s="127">
        <f t="shared" si="4"/>
        <v>162728.01</v>
      </c>
    </row>
    <row r="150" spans="1:6" ht="86.1" customHeight="1">
      <c r="A150" s="133" t="s">
        <v>329</v>
      </c>
      <c r="B150" s="131" t="s">
        <v>265</v>
      </c>
      <c r="C150" s="130" t="s">
        <v>328</v>
      </c>
      <c r="D150" s="129">
        <v>194900</v>
      </c>
      <c r="E150" s="128">
        <v>93041.56</v>
      </c>
      <c r="F150" s="127">
        <f t="shared" si="4"/>
        <v>101858.44</v>
      </c>
    </row>
    <row r="151" spans="1:6" ht="24.6" customHeight="1">
      <c r="A151" s="132" t="s">
        <v>138</v>
      </c>
      <c r="B151" s="131" t="s">
        <v>265</v>
      </c>
      <c r="C151" s="130" t="s">
        <v>327</v>
      </c>
      <c r="D151" s="129">
        <v>194900</v>
      </c>
      <c r="E151" s="128">
        <v>93041.56</v>
      </c>
      <c r="F151" s="127">
        <f t="shared" si="4"/>
        <v>101858.44</v>
      </c>
    </row>
    <row r="152" spans="1:6" ht="36.950000000000003" customHeight="1">
      <c r="A152" s="132" t="s">
        <v>137</v>
      </c>
      <c r="B152" s="131" t="s">
        <v>265</v>
      </c>
      <c r="C152" s="130" t="s">
        <v>326</v>
      </c>
      <c r="D152" s="129">
        <v>194900</v>
      </c>
      <c r="E152" s="128">
        <v>93041.56</v>
      </c>
      <c r="F152" s="127">
        <f t="shared" si="4"/>
        <v>101858.44</v>
      </c>
    </row>
    <row r="153" spans="1:6">
      <c r="A153" s="132" t="s">
        <v>194</v>
      </c>
      <c r="B153" s="131" t="s">
        <v>265</v>
      </c>
      <c r="C153" s="130" t="s">
        <v>325</v>
      </c>
      <c r="D153" s="129">
        <v>194900</v>
      </c>
      <c r="E153" s="128">
        <v>93041.56</v>
      </c>
      <c r="F153" s="127">
        <f t="shared" si="4"/>
        <v>101858.44</v>
      </c>
    </row>
    <row r="154" spans="1:6" ht="86.1" customHeight="1">
      <c r="A154" s="133" t="s">
        <v>324</v>
      </c>
      <c r="B154" s="131" t="s">
        <v>265</v>
      </c>
      <c r="C154" s="130" t="s">
        <v>323</v>
      </c>
      <c r="D154" s="129">
        <v>1563500</v>
      </c>
      <c r="E154" s="128">
        <v>1240549.03</v>
      </c>
      <c r="F154" s="127">
        <f t="shared" si="4"/>
        <v>322950.96999999997</v>
      </c>
    </row>
    <row r="155" spans="1:6" ht="24.6" customHeight="1">
      <c r="A155" s="132" t="s">
        <v>138</v>
      </c>
      <c r="B155" s="131" t="s">
        <v>265</v>
      </c>
      <c r="C155" s="130" t="s">
        <v>322</v>
      </c>
      <c r="D155" s="129">
        <v>1563500</v>
      </c>
      <c r="E155" s="128">
        <v>1240549.03</v>
      </c>
      <c r="F155" s="127">
        <f t="shared" si="4"/>
        <v>322950.96999999997</v>
      </c>
    </row>
    <row r="156" spans="1:6" ht="36.950000000000003" customHeight="1">
      <c r="A156" s="132" t="s">
        <v>137</v>
      </c>
      <c r="B156" s="131" t="s">
        <v>265</v>
      </c>
      <c r="C156" s="130" t="s">
        <v>321</v>
      </c>
      <c r="D156" s="129">
        <v>1563500</v>
      </c>
      <c r="E156" s="128">
        <v>1240549.03</v>
      </c>
      <c r="F156" s="127">
        <f t="shared" si="4"/>
        <v>322950.96999999997</v>
      </c>
    </row>
    <row r="157" spans="1:6">
      <c r="A157" s="132" t="s">
        <v>194</v>
      </c>
      <c r="B157" s="131" t="s">
        <v>265</v>
      </c>
      <c r="C157" s="130" t="s">
        <v>320</v>
      </c>
      <c r="D157" s="129">
        <v>1563500</v>
      </c>
      <c r="E157" s="128">
        <v>1240549.03</v>
      </c>
      <c r="F157" s="127">
        <f t="shared" si="4"/>
        <v>322950.96999999997</v>
      </c>
    </row>
    <row r="158" spans="1:6">
      <c r="A158" s="139" t="s">
        <v>319</v>
      </c>
      <c r="B158" s="138" t="s">
        <v>265</v>
      </c>
      <c r="C158" s="137" t="s">
        <v>318</v>
      </c>
      <c r="D158" s="136">
        <v>15000</v>
      </c>
      <c r="E158" s="135">
        <v>11500</v>
      </c>
      <c r="F158" s="134">
        <f t="shared" si="4"/>
        <v>3500</v>
      </c>
    </row>
    <row r="159" spans="1:6" ht="24.6" customHeight="1">
      <c r="A159" s="139" t="s">
        <v>179</v>
      </c>
      <c r="B159" s="138" t="s">
        <v>265</v>
      </c>
      <c r="C159" s="137" t="s">
        <v>317</v>
      </c>
      <c r="D159" s="136">
        <v>15000</v>
      </c>
      <c r="E159" s="135">
        <v>11500</v>
      </c>
      <c r="F159" s="134">
        <f t="shared" si="4"/>
        <v>3500</v>
      </c>
    </row>
    <row r="160" spans="1:6" ht="24.6" customHeight="1">
      <c r="A160" s="132" t="s">
        <v>289</v>
      </c>
      <c r="B160" s="131" t="s">
        <v>265</v>
      </c>
      <c r="C160" s="130" t="s">
        <v>316</v>
      </c>
      <c r="D160" s="129">
        <v>15000</v>
      </c>
      <c r="E160" s="128">
        <v>11500</v>
      </c>
      <c r="F160" s="127">
        <f t="shared" si="4"/>
        <v>3500</v>
      </c>
    </row>
    <row r="161" spans="1:6" ht="61.5" customHeight="1">
      <c r="A161" s="132" t="s">
        <v>315</v>
      </c>
      <c r="B161" s="131" t="s">
        <v>265</v>
      </c>
      <c r="C161" s="130" t="s">
        <v>314</v>
      </c>
      <c r="D161" s="129">
        <v>15000</v>
      </c>
      <c r="E161" s="128">
        <v>11500</v>
      </c>
      <c r="F161" s="127">
        <f t="shared" si="4"/>
        <v>3500</v>
      </c>
    </row>
    <row r="162" spans="1:6" ht="98.45" customHeight="1">
      <c r="A162" s="133" t="s">
        <v>313</v>
      </c>
      <c r="B162" s="131" t="s">
        <v>265</v>
      </c>
      <c r="C162" s="130" t="s">
        <v>312</v>
      </c>
      <c r="D162" s="129">
        <v>15000</v>
      </c>
      <c r="E162" s="128">
        <v>11500</v>
      </c>
      <c r="F162" s="127">
        <f t="shared" si="4"/>
        <v>3500</v>
      </c>
    </row>
    <row r="163" spans="1:6" ht="24.6" customHeight="1">
      <c r="A163" s="132" t="s">
        <v>138</v>
      </c>
      <c r="B163" s="131" t="s">
        <v>265</v>
      </c>
      <c r="C163" s="130" t="s">
        <v>311</v>
      </c>
      <c r="D163" s="129">
        <v>15000</v>
      </c>
      <c r="E163" s="128">
        <v>11500</v>
      </c>
      <c r="F163" s="127">
        <f t="shared" si="4"/>
        <v>3500</v>
      </c>
    </row>
    <row r="164" spans="1:6" ht="36.950000000000003" customHeight="1">
      <c r="A164" s="132" t="s">
        <v>137</v>
      </c>
      <c r="B164" s="131" t="s">
        <v>265</v>
      </c>
      <c r="C164" s="130" t="s">
        <v>310</v>
      </c>
      <c r="D164" s="129">
        <v>15000</v>
      </c>
      <c r="E164" s="128">
        <v>11500</v>
      </c>
      <c r="F164" s="127">
        <f t="shared" si="4"/>
        <v>3500</v>
      </c>
    </row>
    <row r="165" spans="1:6">
      <c r="A165" s="132" t="s">
        <v>194</v>
      </c>
      <c r="B165" s="131" t="s">
        <v>265</v>
      </c>
      <c r="C165" s="130" t="s">
        <v>309</v>
      </c>
      <c r="D165" s="129">
        <v>15000</v>
      </c>
      <c r="E165" s="128">
        <v>11500</v>
      </c>
      <c r="F165" s="127">
        <f t="shared" si="4"/>
        <v>3500</v>
      </c>
    </row>
    <row r="166" spans="1:6">
      <c r="A166" s="139" t="s">
        <v>308</v>
      </c>
      <c r="B166" s="138" t="s">
        <v>265</v>
      </c>
      <c r="C166" s="137" t="s">
        <v>307</v>
      </c>
      <c r="D166" s="136">
        <v>2841900</v>
      </c>
      <c r="E166" s="135">
        <v>1563646.97</v>
      </c>
      <c r="F166" s="134">
        <f t="shared" si="4"/>
        <v>1278253.03</v>
      </c>
    </row>
    <row r="167" spans="1:6">
      <c r="A167" s="139" t="s">
        <v>61</v>
      </c>
      <c r="B167" s="138" t="s">
        <v>265</v>
      </c>
      <c r="C167" s="137" t="s">
        <v>306</v>
      </c>
      <c r="D167" s="136">
        <v>2841900</v>
      </c>
      <c r="E167" s="135">
        <v>1563646.97</v>
      </c>
      <c r="F167" s="134">
        <f t="shared" si="4"/>
        <v>1278253.03</v>
      </c>
    </row>
    <row r="168" spans="1:6" ht="24.6" customHeight="1">
      <c r="A168" s="132" t="s">
        <v>81</v>
      </c>
      <c r="B168" s="131" t="s">
        <v>265</v>
      </c>
      <c r="C168" s="130" t="s">
        <v>305</v>
      </c>
      <c r="D168" s="129">
        <v>2841900</v>
      </c>
      <c r="E168" s="128">
        <v>1563646.97</v>
      </c>
      <c r="F168" s="127">
        <f t="shared" si="4"/>
        <v>1278253.03</v>
      </c>
    </row>
    <row r="169" spans="1:6" ht="24.6" customHeight="1">
      <c r="A169" s="132" t="s">
        <v>304</v>
      </c>
      <c r="B169" s="131" t="s">
        <v>265</v>
      </c>
      <c r="C169" s="130" t="s">
        <v>303</v>
      </c>
      <c r="D169" s="129">
        <v>2841900</v>
      </c>
      <c r="E169" s="128">
        <v>1563646.97</v>
      </c>
      <c r="F169" s="127">
        <f t="shared" si="4"/>
        <v>1278253.03</v>
      </c>
    </row>
    <row r="170" spans="1:6" ht="73.7" customHeight="1">
      <c r="A170" s="132" t="s">
        <v>302</v>
      </c>
      <c r="B170" s="131" t="s">
        <v>265</v>
      </c>
      <c r="C170" s="130" t="s">
        <v>301</v>
      </c>
      <c r="D170" s="129">
        <v>2634900</v>
      </c>
      <c r="E170" s="128">
        <v>1390726.97</v>
      </c>
      <c r="F170" s="127">
        <f t="shared" si="4"/>
        <v>1244173.03</v>
      </c>
    </row>
    <row r="171" spans="1:6" ht="36.950000000000003" customHeight="1">
      <c r="A171" s="132" t="s">
        <v>247</v>
      </c>
      <c r="B171" s="131" t="s">
        <v>265</v>
      </c>
      <c r="C171" s="130" t="s">
        <v>300</v>
      </c>
      <c r="D171" s="129">
        <v>2634900</v>
      </c>
      <c r="E171" s="128">
        <v>1390726.97</v>
      </c>
      <c r="F171" s="127">
        <f t="shared" si="4"/>
        <v>1244173.03</v>
      </c>
    </row>
    <row r="172" spans="1:6">
      <c r="A172" s="132" t="s">
        <v>76</v>
      </c>
      <c r="B172" s="131" t="s">
        <v>265</v>
      </c>
      <c r="C172" s="130" t="s">
        <v>299</v>
      </c>
      <c r="D172" s="129">
        <v>2634900</v>
      </c>
      <c r="E172" s="128">
        <v>1390726.97</v>
      </c>
      <c r="F172" s="127">
        <f t="shared" si="4"/>
        <v>1244173.03</v>
      </c>
    </row>
    <row r="173" spans="1:6" ht="49.15" customHeight="1">
      <c r="A173" s="132" t="s">
        <v>298</v>
      </c>
      <c r="B173" s="131" t="s">
        <v>265</v>
      </c>
      <c r="C173" s="130" t="s">
        <v>297</v>
      </c>
      <c r="D173" s="129">
        <v>2634900</v>
      </c>
      <c r="E173" s="128">
        <v>1390726.97</v>
      </c>
      <c r="F173" s="127">
        <f t="shared" si="4"/>
        <v>1244173.03</v>
      </c>
    </row>
    <row r="174" spans="1:6" ht="73.7" customHeight="1">
      <c r="A174" s="132" t="s">
        <v>255</v>
      </c>
      <c r="B174" s="131" t="s">
        <v>265</v>
      </c>
      <c r="C174" s="130" t="s">
        <v>296</v>
      </c>
      <c r="D174" s="129">
        <v>207000</v>
      </c>
      <c r="E174" s="128">
        <v>172920</v>
      </c>
      <c r="F174" s="127">
        <f t="shared" si="4"/>
        <v>34080</v>
      </c>
    </row>
    <row r="175" spans="1:6" ht="36.950000000000003" customHeight="1">
      <c r="A175" s="132" t="s">
        <v>247</v>
      </c>
      <c r="B175" s="131" t="s">
        <v>265</v>
      </c>
      <c r="C175" s="130" t="s">
        <v>295</v>
      </c>
      <c r="D175" s="129">
        <v>207000</v>
      </c>
      <c r="E175" s="128">
        <v>172920</v>
      </c>
      <c r="F175" s="127">
        <f t="shared" ref="F175:F206" si="5">IF(OR(D175="-",IF(E175="-",0,E175)&gt;=IF(D175="-",0,D175)),"-",IF(D175="-",0,D175)-IF(E175="-",0,E175))</f>
        <v>34080</v>
      </c>
    </row>
    <row r="176" spans="1:6">
      <c r="A176" s="132" t="s">
        <v>76</v>
      </c>
      <c r="B176" s="131" t="s">
        <v>265</v>
      </c>
      <c r="C176" s="130" t="s">
        <v>294</v>
      </c>
      <c r="D176" s="129">
        <v>207000</v>
      </c>
      <c r="E176" s="128">
        <v>172920</v>
      </c>
      <c r="F176" s="127">
        <f t="shared" si="5"/>
        <v>34080</v>
      </c>
    </row>
    <row r="177" spans="1:6">
      <c r="A177" s="132" t="s">
        <v>208</v>
      </c>
      <c r="B177" s="131" t="s">
        <v>265</v>
      </c>
      <c r="C177" s="130" t="s">
        <v>293</v>
      </c>
      <c r="D177" s="129">
        <v>207000</v>
      </c>
      <c r="E177" s="128">
        <v>172920</v>
      </c>
      <c r="F177" s="127">
        <f t="shared" si="5"/>
        <v>34080</v>
      </c>
    </row>
    <row r="178" spans="1:6">
      <c r="A178" s="139" t="s">
        <v>292</v>
      </c>
      <c r="B178" s="138" t="s">
        <v>265</v>
      </c>
      <c r="C178" s="137" t="s">
        <v>291</v>
      </c>
      <c r="D178" s="136">
        <v>90000</v>
      </c>
      <c r="E178" s="135">
        <v>52500</v>
      </c>
      <c r="F178" s="134">
        <f t="shared" si="5"/>
        <v>37500</v>
      </c>
    </row>
    <row r="179" spans="1:6">
      <c r="A179" s="139" t="s">
        <v>120</v>
      </c>
      <c r="B179" s="138" t="s">
        <v>265</v>
      </c>
      <c r="C179" s="137" t="s">
        <v>290</v>
      </c>
      <c r="D179" s="136">
        <v>90000</v>
      </c>
      <c r="E179" s="135">
        <v>52500</v>
      </c>
      <c r="F179" s="134">
        <f t="shared" si="5"/>
        <v>37500</v>
      </c>
    </row>
    <row r="180" spans="1:6" ht="24.6" customHeight="1">
      <c r="A180" s="132" t="s">
        <v>289</v>
      </c>
      <c r="B180" s="131" t="s">
        <v>265</v>
      </c>
      <c r="C180" s="130" t="s">
        <v>288</v>
      </c>
      <c r="D180" s="129">
        <v>90000</v>
      </c>
      <c r="E180" s="128">
        <v>52500</v>
      </c>
      <c r="F180" s="127">
        <f t="shared" si="5"/>
        <v>37500</v>
      </c>
    </row>
    <row r="181" spans="1:6" ht="61.5" customHeight="1">
      <c r="A181" s="132" t="s">
        <v>82</v>
      </c>
      <c r="B181" s="131" t="s">
        <v>265</v>
      </c>
      <c r="C181" s="130" t="s">
        <v>287</v>
      </c>
      <c r="D181" s="129">
        <v>90000</v>
      </c>
      <c r="E181" s="128">
        <v>52500</v>
      </c>
      <c r="F181" s="127">
        <f t="shared" si="5"/>
        <v>37500</v>
      </c>
    </row>
    <row r="182" spans="1:6" ht="135.19999999999999" customHeight="1">
      <c r="A182" s="133" t="s">
        <v>246</v>
      </c>
      <c r="B182" s="131" t="s">
        <v>265</v>
      </c>
      <c r="C182" s="130" t="s">
        <v>286</v>
      </c>
      <c r="D182" s="129">
        <v>90000</v>
      </c>
      <c r="E182" s="128">
        <v>52500</v>
      </c>
      <c r="F182" s="127">
        <f t="shared" si="5"/>
        <v>37500</v>
      </c>
    </row>
    <row r="183" spans="1:6" ht="24.6" customHeight="1">
      <c r="A183" s="132" t="s">
        <v>71</v>
      </c>
      <c r="B183" s="131" t="s">
        <v>265</v>
      </c>
      <c r="C183" s="130" t="s">
        <v>285</v>
      </c>
      <c r="D183" s="129">
        <v>90000</v>
      </c>
      <c r="E183" s="128">
        <v>52500</v>
      </c>
      <c r="F183" s="127">
        <f t="shared" si="5"/>
        <v>37500</v>
      </c>
    </row>
    <row r="184" spans="1:6" ht="24.6" customHeight="1">
      <c r="A184" s="132" t="s">
        <v>245</v>
      </c>
      <c r="B184" s="131" t="s">
        <v>265</v>
      </c>
      <c r="C184" s="130" t="s">
        <v>284</v>
      </c>
      <c r="D184" s="129">
        <v>90000</v>
      </c>
      <c r="E184" s="128">
        <v>52500</v>
      </c>
      <c r="F184" s="127">
        <f t="shared" si="5"/>
        <v>37500</v>
      </c>
    </row>
    <row r="185" spans="1:6" ht="36.950000000000003" customHeight="1">
      <c r="A185" s="132" t="s">
        <v>244</v>
      </c>
      <c r="B185" s="131" t="s">
        <v>265</v>
      </c>
      <c r="C185" s="130" t="s">
        <v>283</v>
      </c>
      <c r="D185" s="129">
        <v>90000</v>
      </c>
      <c r="E185" s="128">
        <v>52500</v>
      </c>
      <c r="F185" s="127">
        <f t="shared" si="5"/>
        <v>37500</v>
      </c>
    </row>
    <row r="186" spans="1:6">
      <c r="A186" s="139" t="s">
        <v>282</v>
      </c>
      <c r="B186" s="138" t="s">
        <v>265</v>
      </c>
      <c r="C186" s="137" t="s">
        <v>281</v>
      </c>
      <c r="D186" s="136">
        <v>10000</v>
      </c>
      <c r="E186" s="135" t="s">
        <v>51</v>
      </c>
      <c r="F186" s="134">
        <f t="shared" si="5"/>
        <v>10000</v>
      </c>
    </row>
    <row r="187" spans="1:6">
      <c r="A187" s="139" t="s">
        <v>62</v>
      </c>
      <c r="B187" s="138" t="s">
        <v>265</v>
      </c>
      <c r="C187" s="137" t="s">
        <v>280</v>
      </c>
      <c r="D187" s="136">
        <v>10000</v>
      </c>
      <c r="E187" s="135" t="s">
        <v>51</v>
      </c>
      <c r="F187" s="134">
        <f t="shared" si="5"/>
        <v>10000</v>
      </c>
    </row>
    <row r="188" spans="1:6" ht="36.950000000000003" customHeight="1">
      <c r="A188" s="132" t="s">
        <v>83</v>
      </c>
      <c r="B188" s="131" t="s">
        <v>265</v>
      </c>
      <c r="C188" s="130" t="s">
        <v>279</v>
      </c>
      <c r="D188" s="129">
        <v>10000</v>
      </c>
      <c r="E188" s="128" t="s">
        <v>51</v>
      </c>
      <c r="F188" s="127">
        <f t="shared" si="5"/>
        <v>10000</v>
      </c>
    </row>
    <row r="189" spans="1:6" ht="36.950000000000003" customHeight="1">
      <c r="A189" s="132" t="s">
        <v>278</v>
      </c>
      <c r="B189" s="131" t="s">
        <v>265</v>
      </c>
      <c r="C189" s="130" t="s">
        <v>277</v>
      </c>
      <c r="D189" s="129">
        <v>5000</v>
      </c>
      <c r="E189" s="128" t="s">
        <v>51</v>
      </c>
      <c r="F189" s="127">
        <f t="shared" si="5"/>
        <v>5000</v>
      </c>
    </row>
    <row r="190" spans="1:6" ht="73.7" customHeight="1">
      <c r="A190" s="133" t="s">
        <v>276</v>
      </c>
      <c r="B190" s="131" t="s">
        <v>265</v>
      </c>
      <c r="C190" s="130" t="s">
        <v>275</v>
      </c>
      <c r="D190" s="129">
        <v>5000</v>
      </c>
      <c r="E190" s="128" t="s">
        <v>51</v>
      </c>
      <c r="F190" s="127">
        <f t="shared" si="5"/>
        <v>5000</v>
      </c>
    </row>
    <row r="191" spans="1:6" ht="24.6" customHeight="1">
      <c r="A191" s="132" t="s">
        <v>138</v>
      </c>
      <c r="B191" s="131" t="s">
        <v>265</v>
      </c>
      <c r="C191" s="130" t="s">
        <v>274</v>
      </c>
      <c r="D191" s="129">
        <v>5000</v>
      </c>
      <c r="E191" s="128" t="s">
        <v>51</v>
      </c>
      <c r="F191" s="127">
        <f t="shared" si="5"/>
        <v>5000</v>
      </c>
    </row>
    <row r="192" spans="1:6" ht="36.950000000000003" customHeight="1">
      <c r="A192" s="132" t="s">
        <v>137</v>
      </c>
      <c r="B192" s="131" t="s">
        <v>265</v>
      </c>
      <c r="C192" s="130" t="s">
        <v>273</v>
      </c>
      <c r="D192" s="129">
        <v>5000</v>
      </c>
      <c r="E192" s="128" t="s">
        <v>51</v>
      </c>
      <c r="F192" s="127">
        <f t="shared" si="5"/>
        <v>5000</v>
      </c>
    </row>
    <row r="193" spans="1:6">
      <c r="A193" s="132" t="s">
        <v>194</v>
      </c>
      <c r="B193" s="131" t="s">
        <v>265</v>
      </c>
      <c r="C193" s="130" t="s">
        <v>272</v>
      </c>
      <c r="D193" s="129">
        <v>5000</v>
      </c>
      <c r="E193" s="128" t="s">
        <v>51</v>
      </c>
      <c r="F193" s="127">
        <f t="shared" si="5"/>
        <v>5000</v>
      </c>
    </row>
    <row r="194" spans="1:6" ht="24.6" customHeight="1">
      <c r="A194" s="132" t="s">
        <v>271</v>
      </c>
      <c r="B194" s="131" t="s">
        <v>265</v>
      </c>
      <c r="C194" s="130" t="s">
        <v>270</v>
      </c>
      <c r="D194" s="129">
        <v>5000</v>
      </c>
      <c r="E194" s="128" t="s">
        <v>51</v>
      </c>
      <c r="F194" s="127">
        <f t="shared" si="5"/>
        <v>5000</v>
      </c>
    </row>
    <row r="195" spans="1:6" ht="73.7" customHeight="1">
      <c r="A195" s="132" t="s">
        <v>269</v>
      </c>
      <c r="B195" s="131" t="s">
        <v>265</v>
      </c>
      <c r="C195" s="130" t="s">
        <v>268</v>
      </c>
      <c r="D195" s="129">
        <v>5000</v>
      </c>
      <c r="E195" s="128" t="s">
        <v>51</v>
      </c>
      <c r="F195" s="127">
        <f t="shared" si="5"/>
        <v>5000</v>
      </c>
    </row>
    <row r="196" spans="1:6" ht="24.6" customHeight="1">
      <c r="A196" s="132" t="s">
        <v>138</v>
      </c>
      <c r="B196" s="131" t="s">
        <v>265</v>
      </c>
      <c r="C196" s="130" t="s">
        <v>267</v>
      </c>
      <c r="D196" s="129">
        <v>5000</v>
      </c>
      <c r="E196" s="128" t="s">
        <v>51</v>
      </c>
      <c r="F196" s="127">
        <f t="shared" si="5"/>
        <v>5000</v>
      </c>
    </row>
    <row r="197" spans="1:6" ht="36.950000000000003" customHeight="1">
      <c r="A197" s="132" t="s">
        <v>137</v>
      </c>
      <c r="B197" s="131" t="s">
        <v>265</v>
      </c>
      <c r="C197" s="130" t="s">
        <v>266</v>
      </c>
      <c r="D197" s="129">
        <v>5000</v>
      </c>
      <c r="E197" s="128" t="s">
        <v>51</v>
      </c>
      <c r="F197" s="127">
        <f t="shared" si="5"/>
        <v>5000</v>
      </c>
    </row>
    <row r="198" spans="1:6" ht="13.5" thickBot="1">
      <c r="A198" s="132" t="s">
        <v>194</v>
      </c>
      <c r="B198" s="131" t="s">
        <v>265</v>
      </c>
      <c r="C198" s="130" t="s">
        <v>264</v>
      </c>
      <c r="D198" s="129">
        <v>5000</v>
      </c>
      <c r="E198" s="128" t="s">
        <v>51</v>
      </c>
      <c r="F198" s="127">
        <f t="shared" si="5"/>
        <v>5000</v>
      </c>
    </row>
    <row r="199" spans="1:6" ht="9" customHeight="1" thickBot="1">
      <c r="A199" s="126"/>
      <c r="B199" s="123"/>
      <c r="C199" s="125"/>
      <c r="D199" s="124"/>
      <c r="E199" s="123"/>
      <c r="F199" s="123"/>
    </row>
    <row r="200" spans="1:6" ht="13.5" customHeight="1" thickBot="1">
      <c r="A200" s="122" t="s">
        <v>13</v>
      </c>
      <c r="B200" s="121" t="s">
        <v>263</v>
      </c>
      <c r="C200" s="120" t="s">
        <v>262</v>
      </c>
      <c r="D200" s="119">
        <v>-2100000</v>
      </c>
      <c r="E200" s="119">
        <v>-1868002.6</v>
      </c>
      <c r="F200" s="118" t="s">
        <v>261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6" t="s">
        <v>65</v>
      </c>
      <c r="B1" s="186"/>
      <c r="C1" s="186"/>
      <c r="D1" s="186"/>
      <c r="E1" s="186"/>
      <c r="F1" s="186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2100000</v>
      </c>
      <c r="E9" s="38">
        <f>E10+E17</f>
        <v>1868002.6000000006</v>
      </c>
      <c r="F9" s="39">
        <f>D9-E9</f>
        <v>231997.39999999944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2100000</v>
      </c>
      <c r="E17" s="43">
        <f>E18</f>
        <v>1868002.6000000006</v>
      </c>
      <c r="F17" s="46">
        <f>D17-E17</f>
        <v>231997.39999999944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f>D19+D23</f>
        <v>2100000</v>
      </c>
      <c r="E18" s="42">
        <f>E19+E23</f>
        <v>1868002.6000000006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-10064200</v>
      </c>
      <c r="E19" s="42">
        <f>E20</f>
        <v>-5914207.7999999998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-10064200</v>
      </c>
      <c r="E20" s="42">
        <f t="shared" si="0"/>
        <v>-5914207.7999999998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-10064200</v>
      </c>
      <c r="E21" s="42">
        <f t="shared" si="0"/>
        <v>-5914207.7999999998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-10064200</v>
      </c>
      <c r="E22" s="46">
        <v>-5914207.7999999998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12164200</v>
      </c>
      <c r="E23" s="42">
        <f t="shared" si="1"/>
        <v>7782210.4000000004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12164200</v>
      </c>
      <c r="E24" s="42">
        <f t="shared" si="1"/>
        <v>7782210.4000000004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12164200</v>
      </c>
      <c r="E25" s="42">
        <f t="shared" si="1"/>
        <v>7782210.4000000004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12164200</v>
      </c>
      <c r="E26" s="49">
        <v>7782210.4000000004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260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2020-06-04T05:38:28Z</cp:lastPrinted>
  <dcterms:created xsi:type="dcterms:W3CDTF">1999-06-18T11:49:53Z</dcterms:created>
  <dcterms:modified xsi:type="dcterms:W3CDTF">2020-08-05T10:47:11Z</dcterms:modified>
</cp:coreProperties>
</file>