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fileSharing readOnlyRecommended="1"/>
  <workbookPr defaultThemeVersion="124226"/>
  <bookViews>
    <workbookView xWindow="0" yWindow="225" windowWidth="11805" windowHeight="6285" firstSheet="1" activeTab="1"/>
  </bookViews>
  <sheets>
    <sheet name="Лист17" sheetId="1" r:id="rId1"/>
    <sheet name="Доходы" sheetId="3" r:id="rId2"/>
    <sheet name="Расходы" sheetId="10" r:id="rId3"/>
    <sheet name="Источники" sheetId="9" r:id="rId4"/>
  </sheets>
  <definedNames>
    <definedName name="APPT" localSheetId="2">Расходы!$A$21</definedName>
    <definedName name="FIO" localSheetId="2">Расходы!$D$21</definedName>
    <definedName name="LAST_CELL" localSheetId="2">Расходы!$F$205</definedName>
    <definedName name="RBEGIN_1" localSheetId="2">Расходы!$A$13</definedName>
    <definedName name="REND_1" localSheetId="2">Расходы!$A$206</definedName>
    <definedName name="SIGN" localSheetId="2">Расходы!$A$20:$D$22</definedName>
    <definedName name="_xlnm.Print_Area" localSheetId="1">Доходы!$A$1:$F$84</definedName>
    <definedName name="_xlnm.Print_Area" localSheetId="3">Источники!$A$1:$F$37</definedName>
  </definedNames>
  <calcPr calcId="124519" calcOnSave="0"/>
</workbook>
</file>

<file path=xl/calcChain.xml><?xml version="1.0" encoding="utf-8"?>
<calcChain xmlns="http://schemas.openxmlformats.org/spreadsheetml/2006/main">
  <c r="F204" i="10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E25" i="9" l="1"/>
  <c r="E24" s="1"/>
  <c r="E23" s="1"/>
  <c r="D25"/>
  <c r="D24" s="1"/>
  <c r="D23" s="1"/>
  <c r="D18" s="1"/>
  <c r="E21"/>
  <c r="E20" s="1"/>
  <c r="E19" s="1"/>
  <c r="D21"/>
  <c r="D20"/>
  <c r="D19"/>
  <c r="E15"/>
  <c r="D15"/>
  <c r="E13"/>
  <c r="D13"/>
  <c r="D12"/>
  <c r="D11" s="1"/>
  <c r="D10" s="1"/>
  <c r="E10"/>
  <c r="D18" i="3"/>
  <c r="E57"/>
  <c r="E58"/>
  <c r="E59"/>
  <c r="D57"/>
  <c r="D58"/>
  <c r="D59"/>
  <c r="F56"/>
  <c r="D55"/>
  <c r="F47"/>
  <c r="E55"/>
  <c r="E54" s="1"/>
  <c r="E53" s="1"/>
  <c r="E66"/>
  <c r="E64"/>
  <c r="F73"/>
  <c r="F72" s="1"/>
  <c r="F71" s="1"/>
  <c r="E72"/>
  <c r="E71" s="1"/>
  <c r="D71"/>
  <c r="D72"/>
  <c r="E18" i="9" l="1"/>
  <c r="E17" s="1"/>
  <c r="E9" s="1"/>
  <c r="D17"/>
  <c r="D9"/>
  <c r="F55" i="3"/>
  <c r="F54" s="1"/>
  <c r="F53" s="1"/>
  <c r="D54"/>
  <c r="D53" s="1"/>
  <c r="F9" i="9" l="1"/>
  <c r="E82" i="3" l="1"/>
  <c r="F63"/>
  <c r="F62" s="1"/>
  <c r="E62"/>
  <c r="D62"/>
  <c r="F65"/>
  <c r="F83"/>
  <c r="D82"/>
  <c r="F76"/>
  <c r="E75"/>
  <c r="D75"/>
  <c r="F82" l="1"/>
  <c r="F75"/>
  <c r="F52" l="1"/>
  <c r="E51"/>
  <c r="E50" s="1"/>
  <c r="E49" s="1"/>
  <c r="E48" s="1"/>
  <c r="D51"/>
  <c r="D50" s="1"/>
  <c r="D49" s="1"/>
  <c r="F29"/>
  <c r="E28"/>
  <c r="E27" s="1"/>
  <c r="E26" s="1"/>
  <c r="E25" s="1"/>
  <c r="D28"/>
  <c r="D27" s="1"/>
  <c r="D26" s="1"/>
  <c r="D25" s="1"/>
  <c r="F78"/>
  <c r="F81"/>
  <c r="D80"/>
  <c r="D79" s="1"/>
  <c r="E20"/>
  <c r="F68"/>
  <c r="D48" l="1"/>
  <c r="F49"/>
  <c r="F48" s="1"/>
  <c r="F50"/>
  <c r="F51"/>
  <c r="F27"/>
  <c r="F28"/>
  <c r="E80" l="1"/>
  <c r="E79" s="1"/>
  <c r="D46"/>
  <c r="D45" s="1"/>
  <c r="D44" s="1"/>
  <c r="F80" l="1"/>
  <c r="F79" l="1"/>
  <c r="E39" l="1"/>
  <c r="D64"/>
  <c r="E61" l="1"/>
  <c r="F43"/>
  <c r="F64" l="1"/>
  <c r="E46"/>
  <c r="F46" s="1"/>
  <c r="E45" l="1"/>
  <c r="E44" l="1"/>
  <c r="F44" s="1"/>
  <c r="F45"/>
  <c r="E37" l="1"/>
  <c r="E36" s="1"/>
  <c r="F24" l="1"/>
  <c r="F26"/>
  <c r="F25" s="1"/>
  <c r="D66"/>
  <c r="D61" s="1"/>
  <c r="F61" s="1"/>
  <c r="F66" l="1"/>
  <c r="E19" l="1"/>
  <c r="D20"/>
  <c r="E77" l="1"/>
  <c r="E74" s="1"/>
  <c r="D77"/>
  <c r="D74" s="1"/>
  <c r="D70" s="1"/>
  <c r="E42"/>
  <c r="D42"/>
  <c r="D41" s="1"/>
  <c r="D39"/>
  <c r="D37"/>
  <c r="E31"/>
  <c r="E30" s="1"/>
  <c r="E18" s="1"/>
  <c r="D31"/>
  <c r="D19"/>
  <c r="E16" l="1"/>
  <c r="E70"/>
  <c r="E69" s="1"/>
  <c r="F74"/>
  <c r="D69"/>
  <c r="F77"/>
  <c r="F42"/>
  <c r="E41"/>
  <c r="F41" s="1"/>
  <c r="D36"/>
  <c r="D30" s="1"/>
  <c r="F19"/>
  <c r="F20"/>
  <c r="F21"/>
  <c r="F31"/>
  <c r="F32"/>
  <c r="F37"/>
  <c r="F38"/>
  <c r="F39"/>
  <c r="F40"/>
  <c r="D16" l="1"/>
  <c r="F70"/>
  <c r="F69" s="1"/>
  <c r="F36"/>
  <c r="F30"/>
  <c r="F18" l="1"/>
  <c r="F16" l="1"/>
</calcChain>
</file>

<file path=xl/sharedStrings.xml><?xml version="1.0" encoding="utf-8"?>
<sst xmlns="http://schemas.openxmlformats.org/spreadsheetml/2006/main" count="997" uniqueCount="516">
  <si>
    <t>383</t>
  </si>
  <si>
    <t>4</t>
  </si>
  <si>
    <t>назначения</t>
  </si>
  <si>
    <t>КОДЫ</t>
  </si>
  <si>
    <t xml:space="preserve"> Наименование показателя</t>
  </si>
  <si>
    <t>в том числе:</t>
  </si>
  <si>
    <t>финансирования</t>
  </si>
  <si>
    <t>Код</t>
  </si>
  <si>
    <t>стро-</t>
  </si>
  <si>
    <t>ки</t>
  </si>
  <si>
    <t>500</t>
  </si>
  <si>
    <t>520</t>
  </si>
  <si>
    <t>х</t>
  </si>
  <si>
    <t>Результат исполнения бюджета (дефицит / профицит)</t>
  </si>
  <si>
    <t>0503117</t>
  </si>
  <si>
    <t xml:space="preserve">Неисполненные </t>
  </si>
  <si>
    <t>Исполнено</t>
  </si>
  <si>
    <t>5</t>
  </si>
  <si>
    <t>6</t>
  </si>
  <si>
    <t>1. Доходы бюджета</t>
  </si>
  <si>
    <t>Х</t>
  </si>
  <si>
    <t xml:space="preserve">Утвержденные </t>
  </si>
  <si>
    <t>бюджетные</t>
  </si>
  <si>
    <t>Утвержденные</t>
  </si>
  <si>
    <t xml:space="preserve">дефицита бюджета </t>
  </si>
  <si>
    <t xml:space="preserve">по бюджетной </t>
  </si>
  <si>
    <t>классификации</t>
  </si>
  <si>
    <t xml:space="preserve">Код источника </t>
  </si>
  <si>
    <t xml:space="preserve">Код дохода </t>
  </si>
  <si>
    <t>Наименование</t>
  </si>
  <si>
    <t>Доходы бюджета – всего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</si>
  <si>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</si>
  <si>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</si>
  <si>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</si>
  <si>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ИМУЩЕСТВО</t>
  </si>
  <si>
    <t>Налог на имущество физических лиц</t>
  </si>
  <si>
    <t>Земельный налог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</si>
  <si>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</si>
  <si>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</si>
  <si>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</si>
  <si>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</si>
  <si>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</si>
  <si>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</si>
  <si>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</si>
  <si>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</si>
  <si>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Прочие межбюджетные трансферты, передаваемые бюджетам</t>
  </si>
  <si>
    <t>ДОХОДЫ ОТ ИСПОЛЬЗОВАНИЯ ИМУЩЕСТВА, НАХОДЯЩЕГОСЯ В ГОСУДАРСТВЕННОЙ И МУНИЦИПАЛЬНОЙ СОБСТВЕННОСТИ</t>
  </si>
  <si>
    <t>Увеличение остатков средств бюджетов</t>
  </si>
  <si>
    <t>Увеличение прочих остатков средств бюджетов</t>
  </si>
  <si>
    <t>Уменьшение остатков средств бюджетов</t>
  </si>
  <si>
    <t>Уменьшение прочих остатков средств бюджетов</t>
  </si>
  <si>
    <t>-</t>
  </si>
  <si>
    <t>Код строки</t>
  </si>
  <si>
    <t>Код расхода по бюджетной классификации</t>
  </si>
  <si>
    <t>Утвержденные бюджетные назначения</t>
  </si>
  <si>
    <t>Неисполненные назначения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</si>
  <si>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</si>
  <si>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</si>
  <si>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Другие общегосударственные вопросы</t>
  </si>
  <si>
    <t>Защита населения и территории от чрезвычайных ситуаций природного и техногенного характера, гражданская оборона</t>
  </si>
  <si>
    <t>Благоустройство</t>
  </si>
  <si>
    <t>Культура</t>
  </si>
  <si>
    <t>Массовый спорт</t>
  </si>
  <si>
    <t>04227172</t>
  </si>
  <si>
    <t>951</t>
  </si>
  <si>
    <t>3. Источники финансирования дефицита бюджета</t>
  </si>
  <si>
    <t>Иные бюджетные ассигнования</t>
  </si>
  <si>
    <t>Уплата налогов, сборов и иных платежей</t>
  </si>
  <si>
    <t>Резервные средства</t>
  </si>
  <si>
    <t>Расходы на выплаты персоналу государственных (муниципальных) органов</t>
  </si>
  <si>
    <t>Дорожное хозяйство (дорожные фонды)</t>
  </si>
  <si>
    <t>Социальное обеспечение и иные выплаты населению</t>
  </si>
  <si>
    <t>010</t>
  </si>
  <si>
    <t>ШТРАФЫ, САКЦИИ, ВОЗМЕЩЕНИЕ УЩЕРБА</t>
  </si>
  <si>
    <t>Прочие поступления от денежных взысканий (штрафов) и иных сумм в возмещение ущерба</t>
  </si>
  <si>
    <t>Единый сельскохозяйственный налог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</si>
  <si>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</si>
  <si>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Субсидии бюджетным учреждениям</t>
  </si>
  <si>
    <t>Финансовое обеспечение непредвиденных расходов</t>
  </si>
  <si>
    <t>Мобилизационная и вневойсковая подготовка</t>
  </si>
  <si>
    <t>Муниципальная программа Пролетарского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</si>
  <si>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>Подпрограмма «Пожарная безопасность»</t>
  </si>
  <si>
    <t>Муниципальная программа Пролетарского сельского поселения «Развитие транспортной системы»</t>
  </si>
  <si>
    <t>Муниципальная программа Пролетарского сельского поселения «Развитие культуры»</t>
  </si>
  <si>
    <t>Подпрограмма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</t>
  </si>
  <si>
    <t>Муниципальная программа Пролетарского сельского поселения «Развитие физической культуры и спорта»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</si>
  <si>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</si>
  <si>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Единица измерения: руб </t>
  </si>
  <si>
    <t>000 1 00 00000 00 0000 000</t>
  </si>
  <si>
    <t>000 1 01 00000 00 0000 000</t>
  </si>
  <si>
    <t>000 1 01 02000 01 0000 110</t>
  </si>
  <si>
    <t>000 1 01 02010 01 0000 110</t>
  </si>
  <si>
    <t>000 1 01 02030 01 0000 110</t>
  </si>
  <si>
    <t>000 1 05 03000 01 0000 110</t>
  </si>
  <si>
    <t>000 1 06 00000 00 0000 000</t>
  </si>
  <si>
    <t>000 1 06 01000 00 0000 110</t>
  </si>
  <si>
    <t>000 1 06 01030 10 0000 110</t>
  </si>
  <si>
    <t>000 1 06 06000 00 0000 110</t>
  </si>
  <si>
    <t>000 1 08 00000 00 0000 000</t>
  </si>
  <si>
    <t>000 1 08 04000 01 0000 110</t>
  </si>
  <si>
    <t>000 1 08 04020 01 0000 110</t>
  </si>
  <si>
    <t>000 1 11 00000 00 0000 000</t>
  </si>
  <si>
    <t>000 1 11 05000 00 0000 120</t>
  </si>
  <si>
    <t>000 1 16 00000 00 0000 000</t>
  </si>
  <si>
    <t>000 1 16 51000 02 0000 140</t>
  </si>
  <si>
    <t>000 1 16 51040 02 0000 140</t>
  </si>
  <si>
    <t>000 1 16 90000 00 0000 140</t>
  </si>
  <si>
    <t>000 1 16 90050 10 0000 140</t>
  </si>
  <si>
    <t>000 2 00 00000 00 0000 000</t>
  </si>
  <si>
    <t>000 2 02 00000 00 0000 000</t>
  </si>
  <si>
    <t>Увеличение прочих остатков денежных средств бюджетов</t>
  </si>
  <si>
    <t>Уменьшение прочих остатков денежных средств бюджетов</t>
  </si>
  <si>
    <t xml:space="preserve"> ОТЧЕТ ОБ ИСПОЛНЕНИИ БЮДЖЕТА</t>
  </si>
  <si>
    <t xml:space="preserve"> Форма по ОКУД</t>
  </si>
  <si>
    <t xml:space="preserve"> (подпись) (расшифровка подписи)</t>
  </si>
  <si>
    <t xml:space="preserve"> Дата</t>
  </si>
  <si>
    <t xml:space="preserve"> по ОКПО</t>
  </si>
  <si>
    <t>финансового органа Администрация Пролетарского сельского поселения</t>
  </si>
  <si>
    <t xml:space="preserve"> Глава по БК</t>
  </si>
  <si>
    <t>Наименование публично-правового образования Муниципальное образование "Пролетарское сельское поселение Красносулинского района"</t>
  </si>
  <si>
    <t>экономической службы (подпись) (расшифровка подписи)</t>
  </si>
  <si>
    <t>"________" ________________________ 20 ___ г.</t>
  </si>
  <si>
    <t>Жилищное хозяйство</t>
  </si>
  <si>
    <t>Подпрограмма "Развитие жилищно-коммунального хозяйства Пролетарского сельского поселения"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</si>
  <si>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</si>
  <si>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</si>
  <si>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60626445</t>
  </si>
  <si>
    <t>Пенсионное обеспечение</t>
  </si>
  <si>
    <t>Иные пенсии, социальные доплаты к пенсиям</t>
  </si>
  <si>
    <t>Иные выплаты персоналу государственных (муниципальных) органов, за исключением фонда оплаты труда</t>
  </si>
  <si>
    <t xml:space="preserve"> по ОКТМО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</si>
  <si>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 227.1 и 228 Налогового кодекса Российской Федерации</t>
  </si>
  <si>
    <t>Подпрограмма «Нормативно-методическое обеспечение и организация бюджетного процесса»</t>
  </si>
  <si>
    <t>Земельный налог с организаций</t>
  </si>
  <si>
    <t>000 1 06 06033 10 0000 110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</si>
  <si>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</si>
  <si>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</t>
  </si>
  <si>
    <t>000 1 06 06040 00 0000 110</t>
  </si>
  <si>
    <t>000 1 06 06043 10 0000 110</t>
  </si>
  <si>
    <t>Земельный налог с физических лиц, обладающих земельным участком, расположенным в границах сельских поселений</t>
  </si>
  <si>
    <t>Периодичность: месячная, квартальная, годовая</t>
  </si>
  <si>
    <t>000 1 06 06030 00 0000 110</t>
  </si>
  <si>
    <t xml:space="preserve"> Руководитель __________________ Т.И.Воеводина</t>
  </si>
  <si>
    <t>Руководитель финансово- __________________ В.В.Цыгулева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</si>
  <si>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</si>
  <si>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</si>
  <si>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Публичные нормативные социальные выплаты гражданам</t>
  </si>
  <si>
    <t>000 1 11 05070 00 0000 120</t>
  </si>
  <si>
    <t>000 1 11 05075 10 0000 120</t>
  </si>
  <si>
    <t>Доходы от сдачи в аренду имущества,составляющего государственную(муниципальную) казну (за исключением земельных участков)</t>
  </si>
  <si>
    <t>Доходы от сдачи в аренду имущества,составляющего казну сельских поселений (за исключением земельных участков)</t>
  </si>
  <si>
    <t>по ОКЕИ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</si>
  <si>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</si>
  <si>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Денежные взыскания (штрафы), установленные законами субъектов Российской Федерации за несоблюдение муниципальных правовых актов. Зачисляемые в бюджеты сельских поселений</t>
  </si>
  <si>
    <t xml:space="preserve">Прочие поступления от денежных взысканий (штрафов) и иных сумм в возмещение ущерба, зачисляемые в бюджеты сельских поселений 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</si>
  <si>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</si>
  <si>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</si>
  <si>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</si>
  <si>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Невыясненные поступления</t>
  </si>
  <si>
    <t xml:space="preserve">Главный бухгалтер ________________Е.А. Ашифина </t>
  </si>
  <si>
    <t>Обслуживание государственного внутреннего и муниципального долга</t>
  </si>
  <si>
    <t>700</t>
  </si>
  <si>
    <t xml:space="preserve">000 1 05 03010 01 0000 110 </t>
  </si>
  <si>
    <t>000 1 05 03000 00 0000 110</t>
  </si>
  <si>
    <t>000 1 13 02000 00 0000 130</t>
  </si>
  <si>
    <t>000 1 13 02000 10 0000 130</t>
  </si>
  <si>
    <t xml:space="preserve">Изменение остатков средств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</si>
  <si>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</si>
  <si>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000 1 13 02995 10 0000 130</t>
  </si>
  <si>
    <t>Коммунальное хозяйство</t>
  </si>
  <si>
    <t>Доходы от компенсации затрат государства</t>
  </si>
  <si>
    <t>Прочие доходы от компенсации затрат государства</t>
  </si>
  <si>
    <t>Прочие доходы от компенсации затрат бюджетов сельских поселений</t>
  </si>
  <si>
    <t>Обслуживание государственного (муниципального) долга</t>
  </si>
  <si>
    <t>000 2 02 49999 10 0000 151</t>
  </si>
  <si>
    <t>000 2 02 49999 00 0000 151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</si>
  <si>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</si>
  <si>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</si>
  <si>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Доходы от оказания платных услуг (работ) и компенсации затрат государства</t>
  </si>
  <si>
    <t>000 1 13 02000 00 0000 000</t>
  </si>
  <si>
    <t>000 1 17 10501 00 0000 180</t>
  </si>
  <si>
    <t>Налоги на совокупный доход</t>
  </si>
  <si>
    <t>000 1 16 33000 10 0000 140</t>
  </si>
  <si>
    <t>000 1 16 33050 10 0000 140</t>
  </si>
  <si>
    <t>000 1 13 00000 00 0000 000</t>
  </si>
  <si>
    <t>ДОХОДЫ ОТ ОКАЗАНИЯ ПЛАТНЫХ УСЛУГ (РАБОТ) И КОМПЕНСАЦИИ ЗАТРАТ ГОСУДАРСТВА</t>
  </si>
  <si>
    <t>НАЛОГИ НА СОВОКУПНЫЙ ДОХОД</t>
  </si>
  <si>
    <t>000 1 05 00000 00 0000 000</t>
  </si>
  <si>
    <t>000 1 05 03000 00 0000 000</t>
  </si>
  <si>
    <t>Денежные взыскаяния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сельских поселений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</si>
  <si>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</si>
  <si>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Профессиональная подготовка, переподготовка и повышение квалификации</t>
  </si>
  <si>
    <t>Прочие межбюджетные трансферты, передаваемые бюджетам сельских поселений</t>
  </si>
  <si>
    <t>Субвенции бюджетам бюджетной системы Российской Федерации</t>
  </si>
  <si>
    <t xml:space="preserve">Субвенции местным бюджетам на выполнение передаваемых  полномочий субъектов Российской Федерации </t>
  </si>
  <si>
    <t>Субвенции бюджетам сельских поселений на выполнение передаваемых полномочий  субъектов Российской Федерации</t>
  </si>
  <si>
    <t>951 01 00 00 00 00 0000 000</t>
  </si>
  <si>
    <t>951 01 05 02 01 10 0000 610</t>
  </si>
  <si>
    <t>951 01 05 02 01 00 0000 610</t>
  </si>
  <si>
    <t>951 01 05 02 00 00 0000 600</t>
  </si>
  <si>
    <t>951 01 05 00 00 00 0000 600</t>
  </si>
  <si>
    <t>951 01 05 02 01 10 0000 510</t>
  </si>
  <si>
    <t>951 01 05 02 01 00 0000 510</t>
  </si>
  <si>
    <t>951 01 05 02 00 00 0000 500</t>
  </si>
  <si>
    <t>951 01 05 00 00 00 0000 500</t>
  </si>
  <si>
    <t>951 01 05 00 00 00 0000 000</t>
  </si>
  <si>
    <t>Прочая закупка товаров, работ и услуг</t>
  </si>
  <si>
    <t xml:space="preserve">Источники финансирования дефицитов бюджетов - всего в том числе: </t>
  </si>
  <si>
    <t>ИСТОЧНИКИ ВНУТРЕННЕГО ФИНАНСИРОВАНИЯ ДЕФИЦИТОВ БЮДЖЕТОВ</t>
  </si>
  <si>
    <t>Изменение остатков средств на счетах по учету средств бюджетов</t>
  </si>
  <si>
    <t>Дотация бюджетам бюджетной системы Российской Федерации</t>
  </si>
  <si>
    <t>Дотация бюджетам на поддержку мер по обеспечению сбалансированности бюджетов</t>
  </si>
  <si>
    <t>Дотации бюджетам сельских поселений на поддержку мер по обеспечению сбалансированности бюджетов</t>
  </si>
  <si>
    <t>000 2 02 10000 00 0000 000</t>
  </si>
  <si>
    <t>Доходы от продажи материальных и нематериальных активов</t>
  </si>
  <si>
    <t xml:space="preserve">000 1 14 00000 00 0000 000 </t>
  </si>
  <si>
    <t xml:space="preserve">000 1 14 02000 00 0000 000 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</si>
  <si>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казенных).</t>
  </si>
  <si>
    <t xml:space="preserve">000 1 14 02050 10 0000 140 </t>
  </si>
  <si>
    <t>Доходы от реализации имущества, находящегося в  собственности сельских поселений (за исключением движимого имущества муниципальных бюджетных и автономных учреждений, а также имущества  муниципальных унитарных предприятий, в том числе казенных) в части реализации основных средств по указанному имуществу.</t>
  </si>
  <si>
    <t>000 1 14 02053 10 0000 410</t>
  </si>
  <si>
    <t>Доходы от реализации иного имущества, находящегося в  собственности сельских поселений (за исключением имущества муниципальных бюджетных и автономных учреждений, а также имущества  муниципальных унитарных предприятий, в том числе казенных) в части реализации основных средств по указанному имуществу.</t>
  </si>
  <si>
    <t>Реализация функций органа местного самоуправления Пролетарского сельского поселения</t>
  </si>
  <si>
    <t>Иные непрограммные мероприятия</t>
  </si>
  <si>
    <t>000 2 02 15002 00 0000 150</t>
  </si>
  <si>
    <t>000 2 02 15002 10 0000 150</t>
  </si>
  <si>
    <t>000 2 02 30000 00 0000 150</t>
  </si>
  <si>
    <t>000 2 02 30024 00 0000 150</t>
  </si>
  <si>
    <t>000 2 02 30024 10 0000 150</t>
  </si>
  <si>
    <t>000 2 02 35118 00 0000 150</t>
  </si>
  <si>
    <t>000 2 02 35118 10 0000 150</t>
  </si>
  <si>
    <t>000 2 02 40000 00 0000 150</t>
  </si>
  <si>
    <t>000 2 02 40014 00 0000 150</t>
  </si>
  <si>
    <t>000 2 02 40014 10 0000 150</t>
  </si>
  <si>
    <t>ДОХОДЫ ОТ ОКАЗАНИЯ ПЛАТНЫХ УСЛУГ И КОМПЕНСАЦИИ ЗАТРАТ ГОСУДАРСТВА</t>
  </si>
  <si>
    <t>000 1 13 02990 00 0000 130</t>
  </si>
  <si>
    <t>Доходы от компесации затрат государства</t>
  </si>
  <si>
    <t>Прочие доходы от компесации затрат государства</t>
  </si>
  <si>
    <t>Прочие доходы от компесации затрат бюджетов сельских поселений</t>
  </si>
  <si>
    <t>Бюджетные кредиты от других бюджетов бюджетной системы РФ</t>
  </si>
  <si>
    <t>951 01 03 00 00 00 0000 000</t>
  </si>
  <si>
    <t>Бюджетные кредиты от других бюджетов бюджетной системы РФ в валюте РФ</t>
  </si>
  <si>
    <t>951 01 03 01 00 00 0000 000</t>
  </si>
  <si>
    <t>Получение бюджетных кредитов от других бюджетов бюджетной системы РФ в валюте РФ</t>
  </si>
  <si>
    <t>951 01 03 01 00 00 0000 700</t>
  </si>
  <si>
    <t>Получение  кредитов от других бюджетов бюджетной системы РФ бюджетами сельских поселений  в валюте РФ</t>
  </si>
  <si>
    <t>951 01 03 01 00 10 0000 710</t>
  </si>
  <si>
    <t>Погашение бюджетных кредитов, полученных от других бюджетов бюджетной системы РФ в валюте РФ</t>
  </si>
  <si>
    <t>951 01 03 01 00 00 0000 800</t>
  </si>
  <si>
    <t>Погашение бюджетами сельских поселений кредитов от других бюджетов бюджетной системы  РФ в валюте РФ</t>
  </si>
  <si>
    <t>951 01 03 01 00 00 0000 810</t>
  </si>
  <si>
    <t xml:space="preserve"> на 1 апреля 2019 г.</t>
  </si>
  <si>
    <t>01.04.2019</t>
  </si>
  <si>
    <t xml:space="preserve">                          2. Расходы бюджета</t>
  </si>
  <si>
    <t>Форма 0503117  с.2</t>
  </si>
  <si>
    <t>Расходы бюджета - всего</t>
  </si>
  <si>
    <t>200</t>
  </si>
  <si>
    <t>x</t>
  </si>
  <si>
    <t>АДМИНИСТРАЦИЯ ПРОЛЕТАРСКОГО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</si>
  <si>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</si>
  <si>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</si>
  <si>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</si>
  <si>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 xml:space="preserve">951 0104 0000000000 000 </t>
  </si>
  <si>
    <t>Муниципальная программа Пролетарского сельского поселения  «Управление  муниципальными финансами»</t>
  </si>
  <si>
    <t xml:space="preserve">951 0104 0100000000 000 </t>
  </si>
  <si>
    <t xml:space="preserve">951 0104 0120000000 000 </t>
  </si>
  <si>
    <t>Расходы на выплаты по оплате труда работников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</si>
  <si>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</si>
  <si>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</si>
  <si>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</si>
  <si>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</si>
  <si>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</si>
  <si>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</si>
  <si>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 xml:space="preserve">951 0104 0120000110 122 </t>
  </si>
  <si>
    <t xml:space="preserve">951 0104 0120000110 129 </t>
  </si>
  <si>
    <t>Расходы на обеспечение функций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</si>
  <si>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951 0104 0120000190 000 </t>
  </si>
  <si>
    <t xml:space="preserve">951 0104 0120000190 200 </t>
  </si>
  <si>
    <t xml:space="preserve">951 0104 0120000190 240 </t>
  </si>
  <si>
    <t xml:space="preserve">951 0104 0120000190 244 </t>
  </si>
  <si>
    <t xml:space="preserve">951 0104 9900000000 000 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</si>
  <si>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</si>
  <si>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органа местного само-управления Пролетарского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</si>
  <si>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</si>
  <si>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</si>
  <si>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</si>
  <si>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</si>
  <si>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 xml:space="preserve">951 0111 0000000000 000 </t>
  </si>
  <si>
    <t xml:space="preserve">951 0111 9900000000 000 </t>
  </si>
  <si>
    <t xml:space="preserve">951 0111 9910000000 000 </t>
  </si>
  <si>
    <t>Резервный фонд Администрации Пролетарского сельского поселения на финансовое обеспечение непредвиденных расходов в рамках непрограммных расходов органа местного самоуправления Пролетарского сельского поселения</t>
  </si>
  <si>
    <t xml:space="preserve">951 0111 9910090100 000 </t>
  </si>
  <si>
    <t xml:space="preserve">951 0111 9910090100 800 </t>
  </si>
  <si>
    <t xml:space="preserve">951 0111 9910090100 870 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</si>
  <si>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</si>
  <si>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</si>
  <si>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</si>
  <si>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</si>
  <si>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</si>
  <si>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</si>
  <si>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</si>
  <si>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</si>
  <si>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</si>
  <si>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</si>
  <si>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</si>
  <si>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>Муниципальная программа Пролетарского сельского поселения «Муниципальная политика»</t>
  </si>
  <si>
    <t xml:space="preserve">951 0113 0200000000 000 </t>
  </si>
  <si>
    <t>Подпрограмма «Реализация муниципальной программы Пролетарского сельского поселения «Муниципальная политика»</t>
  </si>
  <si>
    <t xml:space="preserve">951 0113 0220000000 000 </t>
  </si>
  <si>
    <t>Официальная публикация нормативно-правовых актов Пролетарского сельского поселения, проектов нормативно - правовых актов и иных материалов Пролетарского сельского поселения в рамках подпрограммы «Реализация муниципальной программы Пролетарского сельского поселения «Муниципальная политика»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</si>
  <si>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</si>
  <si>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</si>
  <si>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</si>
  <si>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</si>
  <si>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Организация официального размещения нормативных правовых актов Пролетарского сельского поселения и иной правовой информации на официальном сайте Пролетарского сельского поселения в информационно-телекоммуникационной сети «Интернет» в рамках подпрограммы «Реализация муниципальной программы Пролетарского сельского поселения «Муниципальная политика»</t>
  </si>
  <si>
    <t xml:space="preserve">951 0113 0220020160 000 </t>
  </si>
  <si>
    <t xml:space="preserve">951 0113 0220020160 200 </t>
  </si>
  <si>
    <t xml:space="preserve">951 0113 0220020160 240 </t>
  </si>
  <si>
    <t xml:space="preserve">951 0113 0220020160 244 </t>
  </si>
  <si>
    <t>Подпрограма "Улучшение условий и охраны труда в Пролетарском сельском поселении"</t>
  </si>
  <si>
    <t xml:space="preserve">951 0113 0240000000 000 </t>
  </si>
  <si>
    <t>Мероприятия по диспансеризации муниципальных служащих в рамках подпрограммы «Улучшение условий и охраны труда в Пролетарском сельском поселении» муниципальной программы Пролетарского сельского поселения «Муниципальная политика»</t>
  </si>
  <si>
    <t xml:space="preserve">951 0113 0240020150 000 </t>
  </si>
  <si>
    <t xml:space="preserve">951 0113 0240020150 200 </t>
  </si>
  <si>
    <t xml:space="preserve">951 0113 0240020150 240 </t>
  </si>
  <si>
    <t xml:space="preserve">951 0113 0240020150 244 </t>
  </si>
  <si>
    <t xml:space="preserve">951 0113 0300000000 000 </t>
  </si>
  <si>
    <t>Подпрограмма «Профилактика терроризма и экстремизма"</t>
  </si>
  <si>
    <t xml:space="preserve">951 0113 0330000000 000 </t>
  </si>
  <si>
    <t>Мероприятия по пропаганде противодействию экстремизму и терроризму в рамках подпрограммы «Профилактика терроризма и экстремизма» муниципальной про-граммы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</si>
  <si>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951 0113 0330020070 000 </t>
  </si>
  <si>
    <t xml:space="preserve">951 0113 0330020070 200 </t>
  </si>
  <si>
    <t xml:space="preserve">951 0113 0330020070 240 </t>
  </si>
  <si>
    <t xml:space="preserve">951 0113 0330020070 244 </t>
  </si>
  <si>
    <t xml:space="preserve">951 0113 9900000000 000 </t>
  </si>
  <si>
    <t xml:space="preserve">951 0113 9990000000 000 </t>
  </si>
  <si>
    <t>Уплата годового членского взноса в Ассоциацию «Совет муниципальных образований Ростовской области»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</si>
  <si>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951 0113 9990020220 000 </t>
  </si>
  <si>
    <t xml:space="preserve">951 0113 9990020220 800 </t>
  </si>
  <si>
    <t xml:space="preserve">951 0113 9990020220 850 </t>
  </si>
  <si>
    <t>Уплата иных платежей</t>
  </si>
  <si>
    <t xml:space="preserve">951 0113 9990020220 853 </t>
  </si>
  <si>
    <t>Оценка муниципального имущества, признание прав и регулирование отношений по муниципальной собственности Пролетарского сельского поселения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</si>
  <si>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951 0113 9990020280 000 </t>
  </si>
  <si>
    <t xml:space="preserve">951 0113 9990020280 200 </t>
  </si>
  <si>
    <t xml:space="preserve">951 0113 9990020280 240 </t>
  </si>
  <si>
    <t xml:space="preserve">951 0113 9990020280 244 </t>
  </si>
  <si>
    <t>НАЦИОНАЛЬНАЯ ОБОРОНА</t>
  </si>
  <si>
    <t xml:space="preserve">951 0200 0000000000 000 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</si>
  <si>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</si>
  <si>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</si>
  <si>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</si>
  <si>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</si>
  <si>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</si>
  <si>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</si>
  <si>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</si>
  <si>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</si>
  <si>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</si>
  <si>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</si>
  <si>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</si>
  <si>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</si>
  <si>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</si>
  <si>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</si>
  <si>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 xml:space="preserve">951 0309 0000000000 000 </t>
  </si>
  <si>
    <t xml:space="preserve">951 0309 0300000000 000 </t>
  </si>
  <si>
    <t>Подпрограмма «Обеспечение безопасности на воде»</t>
  </si>
  <si>
    <t xml:space="preserve">951 0309 0320000000 000 </t>
  </si>
  <si>
    <t>Мероприятия по предупреждению происшествий на водных объектах в рамках подпрограммы «Обеспечение безопасности на воде»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</si>
  <si>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951 0309 0320020050 000 </t>
  </si>
  <si>
    <t xml:space="preserve">951 0309 0320020050 200 </t>
  </si>
  <si>
    <t xml:space="preserve">951 0309 0320020050 240 </t>
  </si>
  <si>
    <t xml:space="preserve">951 0309 0320020050 244 </t>
  </si>
  <si>
    <t>Обеспечение пожарной безопасности</t>
  </si>
  <si>
    <t xml:space="preserve">951 0310 0000000000 000 </t>
  </si>
  <si>
    <t xml:space="preserve">951 0310 0300000000 000 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</si>
  <si>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</si>
  <si>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</si>
  <si>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</si>
  <si>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</si>
  <si>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</si>
  <si>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</si>
  <si>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НАЦИОНАЛЬНАЯ ЭКОНОМИКА</t>
  </si>
  <si>
    <t xml:space="preserve">951 0400 0000000000 000 </t>
  </si>
  <si>
    <t xml:space="preserve">951 0409 0000000000 000 </t>
  </si>
  <si>
    <t xml:space="preserve">951 0409 0400000000 000 </t>
  </si>
  <si>
    <t>Подпрограмма «Развитие транспортной инфраструктуры Пролетарского сельского поселения»</t>
  </si>
  <si>
    <t xml:space="preserve">951 0409 0410000000 000 </t>
  </si>
  <si>
    <t>Мероприятия по ремонту и содержанию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</si>
  <si>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</si>
  <si>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</si>
  <si>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</si>
  <si>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</si>
  <si>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Подпрограмма «Повышение безопасности дорожного движения на территории Пролетарского сельского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</si>
  <si>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</si>
  <si>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</si>
  <si>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951 0409 0420020310 000 </t>
  </si>
  <si>
    <t xml:space="preserve">951 0409 0420020310 200 </t>
  </si>
  <si>
    <t xml:space="preserve">951 0409 0420020310 240 </t>
  </si>
  <si>
    <t xml:space="preserve">951 0409 0420020310 244 </t>
  </si>
  <si>
    <t>ЖИЛИЩНО-КОММУНАЛЬНОЕ ХОЗЯЙСТВО</t>
  </si>
  <si>
    <t xml:space="preserve">951 0500 0000000000 000 </t>
  </si>
  <si>
    <t xml:space="preserve">951 0501 0000000000 000 </t>
  </si>
  <si>
    <t>Муниципальная программа Пролетарского сельского поселения «Благоустройство территории и жилищно-коммунальное хозяйство»</t>
  </si>
  <si>
    <t xml:space="preserve">951 0501 0500000000 000 </t>
  </si>
  <si>
    <t xml:space="preserve">951 0501 0510000000 000 </t>
  </si>
  <si>
    <t>Имущественный взнос некоммерческой организации «Ростовский областной фонд содействия капитальному ремонту» на капитальный ремонт общего имущества в многоквартирных домах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</si>
  <si>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951 0501 0510020260 000 </t>
  </si>
  <si>
    <t xml:space="preserve">951 0501 0510020260 200 </t>
  </si>
  <si>
    <t xml:space="preserve">951 0501 0510020260 240 </t>
  </si>
  <si>
    <t xml:space="preserve">951 0501 0510020260 244 </t>
  </si>
  <si>
    <t>Мероприятия по содержанию и ремонту объектов жилищного хозяйства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</si>
  <si>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951 0501 0510020320 000 </t>
  </si>
  <si>
    <t xml:space="preserve">951 0501 0510020320 200 </t>
  </si>
  <si>
    <t xml:space="preserve">951 0501 0510020320 240 </t>
  </si>
  <si>
    <t xml:space="preserve">951 0501 0510020320 244 </t>
  </si>
  <si>
    <t xml:space="preserve">951 0502 0000000000 000 </t>
  </si>
  <si>
    <t xml:space="preserve">951 0502 0500000000 000 </t>
  </si>
  <si>
    <t xml:space="preserve">951 0502 0510000000 000 </t>
  </si>
  <si>
    <t>Мероприятия по содержанию и ремонту объектов коммунального хозяйства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</si>
  <si>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951 0502 0510020300 000 </t>
  </si>
  <si>
    <t xml:space="preserve">951 0502 0510020300 200 </t>
  </si>
  <si>
    <t xml:space="preserve">951 0502 0510020300 240 </t>
  </si>
  <si>
    <t xml:space="preserve">951 0502 0510020300 244 </t>
  </si>
  <si>
    <t xml:space="preserve">951 0503 0000000000 000 </t>
  </si>
  <si>
    <t xml:space="preserve">951 0503 0500000000 000 </t>
  </si>
  <si>
    <t>Подпрограмма «Благоустройство территории Пролетарского сельского поселения"</t>
  </si>
  <si>
    <t xml:space="preserve">951 0503 0520000000 000 </t>
  </si>
  <si>
    <t>Мероприятия по организации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</si>
  <si>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951 0503 0520020080 000 </t>
  </si>
  <si>
    <t xml:space="preserve">951 0503 0520020080 200 </t>
  </si>
  <si>
    <t xml:space="preserve">951 0503 0520020080 240 </t>
  </si>
  <si>
    <t xml:space="preserve">951 0503 0520020080 244 </t>
  </si>
  <si>
    <t>Мероприятия по техническому обслуживанию линий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</si>
  <si>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951 0503 0520020090 000 </t>
  </si>
  <si>
    <t xml:space="preserve">951 0503 0520020090 200 </t>
  </si>
  <si>
    <t xml:space="preserve">951 0503 0520020090 240 </t>
  </si>
  <si>
    <t xml:space="preserve">951 0503 0520020090 244 </t>
  </si>
  <si>
    <t>Мероприятия по содержанию и ремонту объектов благоустройства и мест общего пользования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</si>
  <si>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</si>
  <si>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</si>
  <si>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</si>
  <si>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</si>
  <si>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>Муниципальная программа "Формирование современной городской среды на территории Пролетарского сельского поселения"</t>
  </si>
  <si>
    <t xml:space="preserve">951 0503 0800000000 000 </t>
  </si>
  <si>
    <t>Подпрограмма "Благоустройство общественных территорий Пролетарского сельского поселения"</t>
  </si>
  <si>
    <t xml:space="preserve">951 0503 0810000000 000 </t>
  </si>
  <si>
    <t>Мероприятия по благоустройству общественных территорий населенных пунктов Пролетарского сельского поселения в рамках подпрограммы «Благоустройство общественных территорий Пролетарского сельского поселения» муниципальной программы Пролетарского сельского поселения «Формирование современной городской среды на территории Пролетарского сельского поселения»</t>
  </si>
  <si>
    <t xml:space="preserve">951 0503 0810020180 000 </t>
  </si>
  <si>
    <t xml:space="preserve">951 0503 0810020180 200 </t>
  </si>
  <si>
    <t xml:space="preserve">951 0503 0810020180 240 </t>
  </si>
  <si>
    <t xml:space="preserve">951 0503 0810020180 244 </t>
  </si>
  <si>
    <t>ОБРАЗОВАНИЕ</t>
  </si>
  <si>
    <t xml:space="preserve">951 0700 0000000000 000 </t>
  </si>
  <si>
    <t xml:space="preserve">951 0705 0000000000 000 </t>
  </si>
  <si>
    <t xml:space="preserve">951 0705 0200000000 000 </t>
  </si>
  <si>
    <t>Подпрограмма "Развитие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самоуправления"</t>
  </si>
  <si>
    <t xml:space="preserve">951 0705 0210000000 000 </t>
  </si>
  <si>
    <t>Мероприятия по повышению квалификации муниципальных служащих в рамках подпрограммы «Развитие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самоуправления» муниципальной программы Пролетарского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</si>
  <si>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</si>
  <si>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</si>
  <si>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</si>
  <si>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</si>
  <si>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</si>
  <si>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</si>
  <si>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 xml:space="preserve">951 0801 0000000000 000 </t>
  </si>
  <si>
    <t xml:space="preserve">951 0801 0600000000 000 </t>
  </si>
  <si>
    <t>Подпрограмма «Развитие культурно-досуговой деятельности"</t>
  </si>
  <si>
    <t xml:space="preserve">951 0801 0610000000 000 </t>
  </si>
  <si>
    <t>Расходы на обеспечение деятельности (оказание услуг) муниципальных учреждений культуры Пролетарского сельского поселения в рамках подпрограммы «Развитие культурно-досуговой деятельности» муниципальной программы Пролетарского сельского поселения «Развитие культуры»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</si>
  <si>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</si>
  <si>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</si>
  <si>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</si>
  <si>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</si>
  <si>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</si>
  <si>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</si>
  <si>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СОЦИАЛЬНАЯ ПОЛИТИКА</t>
  </si>
  <si>
    <t xml:space="preserve">951 1000 0000000000 000 </t>
  </si>
  <si>
    <t xml:space="preserve">951 1001 0000000000 000 </t>
  </si>
  <si>
    <t xml:space="preserve">951 1001 0200000000 000 </t>
  </si>
  <si>
    <t xml:space="preserve">951 1001 0230000000 000 </t>
  </si>
  <si>
    <t>Выплата ежемесячной доплаты к государственной пенсии лицам, замещавшим выборные муниципальные должности и должности муниципальной службы в рамках подпрограммы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Пролетарского сельского поселения «Муниципальная политика»</t>
  </si>
  <si>
    <t xml:space="preserve">951 1001 0230010020 000 </t>
  </si>
  <si>
    <t xml:space="preserve">951 1001 0230010020 300 </t>
  </si>
  <si>
    <t xml:space="preserve">951 1001 0230010020 310 </t>
  </si>
  <si>
    <t xml:space="preserve">951 1001 0230010020 312 </t>
  </si>
  <si>
    <t>ФИЗИЧЕСКАЯ КУЛЬТУРА И СПОРТ</t>
  </si>
  <si>
    <t xml:space="preserve">951 1100 0000000000 000 </t>
  </si>
  <si>
    <t xml:space="preserve">951 1102 0000000000 000 </t>
  </si>
  <si>
    <t xml:space="preserve">951 1102 0700000000 000 </t>
  </si>
  <si>
    <t>Подпрограмма «Развитие физической культуры и массового спорта в Пролетарском сельском поселении»</t>
  </si>
  <si>
    <t xml:space="preserve">951 1102 0710000000 000 </t>
  </si>
  <si>
    <t>Обеспечение организации и проведение спортивных мероприятий в рамках под-программы «Развитие физической культуры и массового спорта в Пролетарском сельском поселении» муниципальной программы Пролетарского сельского поселения «Развитие физической культуры и спорта»</t>
  </si>
  <si>
    <t xml:space="preserve">951 1102 0710020130 000 </t>
  </si>
  <si>
    <t xml:space="preserve">951 1102 0710020130 200 </t>
  </si>
  <si>
    <t xml:space="preserve">951 1102 0710020130 240 </t>
  </si>
  <si>
    <t xml:space="preserve">951 1102 0710020130 244 </t>
  </si>
  <si>
    <t>Подпрограмма «Развитие материальной и спортивной базы»</t>
  </si>
  <si>
    <t xml:space="preserve">951 1102 0720000000 000 </t>
  </si>
  <si>
    <t>Мероприятия по развитию материальной и спортивной базы в Пролетарском сельском поселении в рамках подпрограммы «Развитие материальной и спортивной базы» муниципальной программы Пролетарского сельского поселения «Развитие физической культуры и спорта»</t>
  </si>
  <si>
    <t xml:space="preserve">951 1102 0720020120 000 </t>
  </si>
  <si>
    <t xml:space="preserve">951 1102 0720020120 200 </t>
  </si>
  <si>
    <t xml:space="preserve">951 1102 0720020120 240 </t>
  </si>
  <si>
    <t xml:space="preserve">951 1102 0720020120 244 </t>
  </si>
  <si>
    <t>ОБСЛУЖИВАНИЕ ГОСУДАРСТВЕННОГО И МУНИЦИПАЛЬНОГО ДОЛГА</t>
  </si>
  <si>
    <t xml:space="preserve">951 1300 0000000000 000 </t>
  </si>
  <si>
    <t xml:space="preserve">951 1301 0000000000 000 </t>
  </si>
  <si>
    <t xml:space="preserve">951 1301 9900000000 000 </t>
  </si>
  <si>
    <t>Обслуживание муниципального долга Пролетарского сельского поселения</t>
  </si>
  <si>
    <t xml:space="preserve">951 1301 9920000000 000 </t>
  </si>
  <si>
    <t>Процентные платежи по обслуживанию муниципального долга Пролетарского сельского поселения в рамках непрограммных мероприятий органов местного самоуправления Пролетарского сельского поселения (Обслуживание муниципального долга)</t>
  </si>
  <si>
    <t xml:space="preserve">951 1301 9920090090 000 </t>
  </si>
  <si>
    <t xml:space="preserve">951 1301 9920090090 700 </t>
  </si>
  <si>
    <t>Обслуживание муниципального долга</t>
  </si>
  <si>
    <t xml:space="preserve">951 1301 9920090090 730 </t>
  </si>
  <si>
    <t>450</t>
  </si>
  <si>
    <t xml:space="preserve">x                    </t>
  </si>
</sst>
</file>

<file path=xl/styles.xml><?xml version="1.0" encoding="utf-8"?>
<styleSheet xmlns="http://schemas.openxmlformats.org/spreadsheetml/2006/main">
  <numFmts count="1">
    <numFmt numFmtId="164" formatCode="?"/>
  </numFmts>
  <fonts count="22">
    <font>
      <sz val="10"/>
      <name val="Arial Cyr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color rgb="FF000000"/>
      <name val="Calibri"/>
      <family val="2"/>
      <scheme val="minor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17" fillId="0" borderId="0"/>
  </cellStyleXfs>
  <cellXfs count="171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49" fontId="4" fillId="0" borderId="9" xfId="0" applyNumberFormat="1" applyFont="1" applyBorder="1" applyAlignment="1">
      <alignment horizontal="centerContinuous"/>
    </xf>
    <xf numFmtId="0" fontId="4" fillId="0" borderId="0" xfId="0" applyFont="1" applyAlignment="1">
      <alignment horizontal="centerContinuous"/>
    </xf>
    <xf numFmtId="49" fontId="4" fillId="0" borderId="5" xfId="0" applyNumberFormat="1" applyFont="1" applyBorder="1" applyAlignment="1">
      <alignment horizontal="center"/>
    </xf>
    <xf numFmtId="49" fontId="4" fillId="0" borderId="0" xfId="0" applyNumberFormat="1" applyFont="1"/>
    <xf numFmtId="49" fontId="4" fillId="0" borderId="12" xfId="0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Continuous"/>
    </xf>
    <xf numFmtId="49" fontId="4" fillId="0" borderId="6" xfId="0" applyNumberFormat="1" applyFont="1" applyBorder="1" applyAlignment="1">
      <alignment horizontal="centerContinuous"/>
    </xf>
    <xf numFmtId="49" fontId="4" fillId="0" borderId="0" xfId="0" applyNumberFormat="1" applyFont="1" applyBorder="1" applyAlignment="1">
      <alignment horizontal="centerContinuous"/>
    </xf>
    <xf numFmtId="0" fontId="4" fillId="0" borderId="10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9" fontId="4" fillId="0" borderId="1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11" xfId="0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wrapText="1"/>
    </xf>
    <xf numFmtId="49" fontId="4" fillId="0" borderId="0" xfId="0" applyNumberFormat="1" applyFont="1" applyBorder="1" applyAlignment="1">
      <alignment horizontal="center"/>
    </xf>
    <xf numFmtId="49" fontId="4" fillId="0" borderId="0" xfId="0" applyNumberFormat="1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/>
    <xf numFmtId="0" fontId="6" fillId="0" borderId="0" xfId="0" applyFont="1" applyAlignment="1">
      <alignment horizontal="centerContinuous"/>
    </xf>
    <xf numFmtId="0" fontId="6" fillId="0" borderId="0" xfId="0" applyFont="1" applyBorder="1" applyAlignment="1"/>
    <xf numFmtId="0" fontId="4" fillId="0" borderId="4" xfId="0" applyFont="1" applyBorder="1" applyAlignment="1">
      <alignment horizontal="left"/>
    </xf>
    <xf numFmtId="0" fontId="4" fillId="0" borderId="4" xfId="0" applyFont="1" applyBorder="1" applyAlignment="1"/>
    <xf numFmtId="49" fontId="4" fillId="0" borderId="4" xfId="0" applyNumberFormat="1" applyFont="1" applyBorder="1"/>
    <xf numFmtId="0" fontId="4" fillId="0" borderId="4" xfId="0" applyFont="1" applyBorder="1"/>
    <xf numFmtId="49" fontId="4" fillId="0" borderId="4" xfId="0" applyNumberFormat="1" applyFont="1" applyBorder="1" applyAlignment="1">
      <alignment horizontal="left"/>
    </xf>
    <xf numFmtId="0" fontId="7" fillId="0" borderId="0" xfId="0" applyFont="1" applyBorder="1" applyAlignment="1"/>
    <xf numFmtId="0" fontId="4" fillId="2" borderId="0" xfId="0" applyFont="1" applyFill="1"/>
    <xf numFmtId="49" fontId="4" fillId="0" borderId="16" xfId="0" applyNumberFormat="1" applyFont="1" applyBorder="1" applyAlignment="1">
      <alignment horizontal="center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18" xfId="0" applyNumberFormat="1" applyFont="1" applyBorder="1" applyAlignment="1">
      <alignment horizontal="center"/>
    </xf>
    <xf numFmtId="49" fontId="4" fillId="0" borderId="19" xfId="0" applyNumberFormat="1" applyFont="1" applyBorder="1" applyAlignment="1">
      <alignment horizontal="center"/>
    </xf>
    <xf numFmtId="49" fontId="5" fillId="3" borderId="11" xfId="2" applyNumberFormat="1" applyFont="1" applyFill="1" applyBorder="1" applyAlignment="1">
      <alignment horizontal="center"/>
    </xf>
    <xf numFmtId="49" fontId="5" fillId="2" borderId="11" xfId="2" applyNumberFormat="1" applyFont="1" applyFill="1" applyBorder="1" applyAlignment="1">
      <alignment horizontal="center"/>
    </xf>
    <xf numFmtId="49" fontId="4" fillId="0" borderId="0" xfId="0" applyNumberFormat="1" applyFont="1" applyAlignment="1">
      <alignment horizontal="right"/>
    </xf>
    <xf numFmtId="4" fontId="9" fillId="2" borderId="11" xfId="0" applyNumberFormat="1" applyFont="1" applyFill="1" applyBorder="1" applyAlignment="1">
      <alignment horizontal="right"/>
    </xf>
    <xf numFmtId="49" fontId="5" fillId="4" borderId="11" xfId="2" applyNumberFormat="1" applyFont="1" applyFill="1" applyBorder="1" applyAlignment="1">
      <alignment horizontal="center"/>
    </xf>
    <xf numFmtId="4" fontId="12" fillId="2" borderId="11" xfId="0" applyNumberFormat="1" applyFont="1" applyFill="1" applyBorder="1" applyAlignment="1">
      <alignment horizontal="right"/>
    </xf>
    <xf numFmtId="0" fontId="9" fillId="2" borderId="10" xfId="0" applyNumberFormat="1" applyFont="1" applyFill="1" applyBorder="1" applyAlignment="1">
      <alignment horizontal="justify" vertical="top" wrapText="1"/>
    </xf>
    <xf numFmtId="0" fontId="9" fillId="2" borderId="7" xfId="0" applyNumberFormat="1" applyFont="1" applyFill="1" applyBorder="1" applyAlignment="1">
      <alignment horizontal="justify" vertical="top" wrapText="1"/>
    </xf>
    <xf numFmtId="0" fontId="13" fillId="2" borderId="11" xfId="2" applyNumberFormat="1" applyFont="1" applyFill="1" applyBorder="1" applyAlignment="1">
      <alignment horizontal="justify" vertical="top" wrapText="1"/>
    </xf>
    <xf numFmtId="0" fontId="13" fillId="3" borderId="11" xfId="2" applyNumberFormat="1" applyFont="1" applyFill="1" applyBorder="1" applyAlignment="1">
      <alignment horizontal="justify" vertical="top" wrapText="1"/>
    </xf>
    <xf numFmtId="0" fontId="13" fillId="2" borderId="11" xfId="2" applyNumberFormat="1" applyFont="1" applyFill="1" applyBorder="1" applyAlignment="1">
      <alignment horizontal="left" vertical="top" wrapText="1"/>
    </xf>
    <xf numFmtId="49" fontId="13" fillId="2" borderId="11" xfId="2" applyNumberFormat="1" applyFont="1" applyFill="1" applyBorder="1"/>
    <xf numFmtId="4" fontId="14" fillId="2" borderId="11" xfId="2" applyNumberFormat="1" applyFont="1" applyFill="1" applyBorder="1" applyAlignment="1">
      <alignment horizontal="right"/>
    </xf>
    <xf numFmtId="4" fontId="13" fillId="2" borderId="11" xfId="2" applyNumberFormat="1" applyFont="1" applyFill="1" applyBorder="1" applyAlignment="1">
      <alignment horizontal="right"/>
    </xf>
    <xf numFmtId="4" fontId="13" fillId="2" borderId="11" xfId="3" applyNumberFormat="1" applyFont="1" applyFill="1" applyBorder="1" applyAlignment="1">
      <alignment horizontal="right"/>
    </xf>
    <xf numFmtId="49" fontId="13" fillId="3" borderId="11" xfId="2" applyNumberFormat="1" applyFont="1" applyFill="1" applyBorder="1"/>
    <xf numFmtId="4" fontId="13" fillId="3" borderId="11" xfId="2" applyNumberFormat="1" applyFont="1" applyFill="1" applyBorder="1" applyAlignment="1">
      <alignment horizontal="right"/>
    </xf>
    <xf numFmtId="4" fontId="13" fillId="3" borderId="11" xfId="3" applyNumberFormat="1" applyFont="1" applyFill="1" applyBorder="1" applyAlignment="1">
      <alignment horizontal="right"/>
    </xf>
    <xf numFmtId="4" fontId="9" fillId="3" borderId="11" xfId="0" applyNumberFormat="1" applyFont="1" applyFill="1" applyBorder="1" applyAlignment="1">
      <alignment horizontal="right"/>
    </xf>
    <xf numFmtId="49" fontId="13" fillId="4" borderId="11" xfId="2" applyNumberFormat="1" applyFont="1" applyFill="1" applyBorder="1"/>
    <xf numFmtId="49" fontId="9" fillId="0" borderId="17" xfId="0" applyNumberFormat="1" applyFont="1" applyBorder="1" applyAlignment="1">
      <alignment horizontal="center" wrapText="1"/>
    </xf>
    <xf numFmtId="4" fontId="9" fillId="0" borderId="17" xfId="0" applyNumberFormat="1" applyFont="1" applyBorder="1" applyAlignment="1">
      <alignment horizontal="center" wrapText="1"/>
    </xf>
    <xf numFmtId="4" fontId="9" fillId="0" borderId="17" xfId="0" applyNumberFormat="1" applyFont="1" applyBorder="1" applyAlignment="1">
      <alignment horizontal="center"/>
    </xf>
    <xf numFmtId="49" fontId="9" fillId="0" borderId="11" xfId="0" applyNumberFormat="1" applyFont="1" applyBorder="1" applyAlignment="1">
      <alignment horizontal="center"/>
    </xf>
    <xf numFmtId="4" fontId="9" fillId="0" borderId="11" xfId="0" applyNumberFormat="1" applyFont="1" applyBorder="1" applyAlignment="1">
      <alignment horizontal="center"/>
    </xf>
    <xf numFmtId="4" fontId="9" fillId="0" borderId="11" xfId="0" applyNumberFormat="1" applyFont="1" applyBorder="1" applyAlignment="1">
      <alignment horizontal="center" wrapText="1"/>
    </xf>
    <xf numFmtId="4" fontId="9" fillId="2" borderId="11" xfId="0" applyNumberFormat="1" applyFont="1" applyFill="1" applyBorder="1" applyAlignment="1">
      <alignment horizontal="center" wrapText="1"/>
    </xf>
    <xf numFmtId="0" fontId="9" fillId="0" borderId="11" xfId="0" applyNumberFormat="1" applyFont="1" applyBorder="1" applyAlignment="1">
      <alignment horizontal="center"/>
    </xf>
    <xf numFmtId="4" fontId="9" fillId="0" borderId="11" xfId="0" applyNumberFormat="1" applyFont="1" applyBorder="1" applyAlignment="1">
      <alignment horizontal="right" wrapText="1"/>
    </xf>
    <xf numFmtId="4" fontId="9" fillId="2" borderId="11" xfId="0" applyNumberFormat="1" applyFont="1" applyFill="1" applyBorder="1" applyAlignment="1">
      <alignment horizontal="center"/>
    </xf>
    <xf numFmtId="0" fontId="9" fillId="0" borderId="1" xfId="0" applyNumberFormat="1" applyFont="1" applyBorder="1" applyAlignment="1">
      <alignment horizontal="center"/>
    </xf>
    <xf numFmtId="4" fontId="9" fillId="0" borderId="1" xfId="0" applyNumberFormat="1" applyFont="1" applyBorder="1" applyAlignment="1">
      <alignment horizontal="right" wrapText="1"/>
    </xf>
    <xf numFmtId="4" fontId="9" fillId="2" borderId="1" xfId="0" applyNumberFormat="1" applyFont="1" applyFill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16" fillId="0" borderId="10" xfId="0" applyFont="1" applyBorder="1" applyAlignment="1">
      <alignment horizontal="left"/>
    </xf>
    <xf numFmtId="0" fontId="16" fillId="0" borderId="8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49" fontId="16" fillId="0" borderId="10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49" fontId="16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left"/>
    </xf>
    <xf numFmtId="49" fontId="16" fillId="0" borderId="0" xfId="0" applyNumberFormat="1" applyFont="1" applyBorder="1" applyAlignment="1">
      <alignment horizontal="center"/>
    </xf>
    <xf numFmtId="0" fontId="16" fillId="0" borderId="0" xfId="0" applyFont="1" applyAlignment="1">
      <alignment horizontal="left"/>
    </xf>
    <xf numFmtId="49" fontId="16" fillId="0" borderId="0" xfId="0" applyNumberFormat="1" applyFont="1"/>
    <xf numFmtId="0" fontId="16" fillId="0" borderId="0" xfId="0" applyFont="1" applyAlignment="1"/>
    <xf numFmtId="0" fontId="16" fillId="0" borderId="0" xfId="0" applyFont="1" applyBorder="1" applyAlignment="1">
      <alignment horizontal="center"/>
    </xf>
    <xf numFmtId="0" fontId="15" fillId="0" borderId="14" xfId="0" applyNumberFormat="1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wrapText="1"/>
    </xf>
    <xf numFmtId="0" fontId="16" fillId="0" borderId="0" xfId="0" applyFont="1" applyBorder="1" applyAlignment="1">
      <alignment horizontal="left"/>
    </xf>
    <xf numFmtId="49" fontId="16" fillId="0" borderId="0" xfId="0" applyNumberFormat="1" applyFont="1" applyBorder="1" applyAlignment="1">
      <alignment horizontal="center" wrapText="1"/>
    </xf>
    <xf numFmtId="0" fontId="13" fillId="2" borderId="11" xfId="2" applyNumberFormat="1" applyFont="1" applyFill="1" applyBorder="1" applyAlignment="1">
      <alignment horizontal="center" vertical="top" wrapText="1"/>
    </xf>
    <xf numFmtId="4" fontId="4" fillId="0" borderId="0" xfId="0" applyNumberFormat="1" applyFont="1"/>
    <xf numFmtId="49" fontId="13" fillId="2" borderId="11" xfId="2" applyNumberFormat="1" applyFont="1" applyFill="1" applyBorder="1" applyAlignment="1">
      <alignment horizontal="left"/>
    </xf>
    <xf numFmtId="0" fontId="9" fillId="2" borderId="11" xfId="0" applyNumberFormat="1" applyFont="1" applyFill="1" applyBorder="1" applyAlignment="1">
      <alignment horizontal="center"/>
    </xf>
    <xf numFmtId="0" fontId="15" fillId="2" borderId="14" xfId="0" applyNumberFormat="1" applyFont="1" applyFill="1" applyBorder="1" applyAlignment="1">
      <alignment horizontal="left" vertical="center" wrapText="1"/>
    </xf>
    <xf numFmtId="49" fontId="9" fillId="2" borderId="11" xfId="0" applyNumberFormat="1" applyFont="1" applyFill="1" applyBorder="1" applyAlignment="1">
      <alignment horizontal="center"/>
    </xf>
    <xf numFmtId="0" fontId="18" fillId="0" borderId="0" xfId="6" applyFont="1" applyBorder="1" applyAlignment="1" applyProtection="1">
      <alignment horizontal="center"/>
    </xf>
    <xf numFmtId="49" fontId="19" fillId="0" borderId="0" xfId="6" applyNumberFormat="1" applyFont="1" applyBorder="1" applyAlignment="1" applyProtection="1"/>
    <xf numFmtId="0" fontId="17" fillId="0" borderId="0" xfId="6"/>
    <xf numFmtId="0" fontId="20" fillId="0" borderId="0" xfId="6" applyFont="1" applyBorder="1" applyAlignment="1" applyProtection="1">
      <alignment horizontal="left"/>
    </xf>
    <xf numFmtId="0" fontId="20" fillId="0" borderId="0" xfId="6" applyFont="1" applyBorder="1" applyAlignment="1" applyProtection="1"/>
    <xf numFmtId="49" fontId="20" fillId="0" borderId="0" xfId="6" applyNumberFormat="1" applyFont="1" applyBorder="1" applyAlignment="1" applyProtection="1"/>
    <xf numFmtId="0" fontId="19" fillId="0" borderId="21" xfId="6" applyFont="1" applyBorder="1" applyAlignment="1" applyProtection="1">
      <alignment vertical="center" wrapText="1"/>
    </xf>
    <xf numFmtId="49" fontId="19" fillId="0" borderId="21" xfId="6" applyNumberFormat="1" applyFont="1" applyBorder="1" applyAlignment="1" applyProtection="1">
      <alignment horizontal="center" vertical="center" wrapText="1"/>
    </xf>
    <xf numFmtId="49" fontId="19" fillId="0" borderId="27" xfId="6" applyNumberFormat="1" applyFont="1" applyBorder="1" applyAlignment="1" applyProtection="1">
      <alignment vertical="center"/>
    </xf>
    <xf numFmtId="0" fontId="19" fillId="0" borderId="20" xfId="6" applyFont="1" applyBorder="1" applyAlignment="1" applyProtection="1">
      <alignment vertical="center" wrapText="1"/>
    </xf>
    <xf numFmtId="49" fontId="19" fillId="0" borderId="20" xfId="6" applyNumberFormat="1" applyFont="1" applyBorder="1" applyAlignment="1" applyProtection="1">
      <alignment horizontal="center" vertical="center" wrapText="1"/>
    </xf>
    <xf numFmtId="49" fontId="19" fillId="0" borderId="29" xfId="6" applyNumberFormat="1" applyFont="1" applyBorder="1" applyAlignment="1" applyProtection="1">
      <alignment vertical="center"/>
    </xf>
    <xf numFmtId="0" fontId="19" fillId="0" borderId="19" xfId="6" applyFont="1" applyBorder="1" applyAlignment="1" applyProtection="1">
      <alignment horizontal="center" vertical="center"/>
    </xf>
    <xf numFmtId="0" fontId="19" fillId="0" borderId="1" xfId="6" applyFont="1" applyBorder="1" applyAlignment="1" applyProtection="1">
      <alignment horizontal="center" vertical="center"/>
    </xf>
    <xf numFmtId="0" fontId="19" fillId="0" borderId="30" xfId="6" applyFont="1" applyBorder="1" applyAlignment="1" applyProtection="1">
      <alignment horizontal="center" vertical="center"/>
    </xf>
    <xf numFmtId="49" fontId="19" fillId="0" borderId="1" xfId="6" applyNumberFormat="1" applyFont="1" applyBorder="1" applyAlignment="1" applyProtection="1">
      <alignment horizontal="center" vertical="center"/>
    </xf>
    <xf numFmtId="49" fontId="19" fillId="0" borderId="30" xfId="6" applyNumberFormat="1" applyFont="1" applyBorder="1" applyAlignment="1" applyProtection="1">
      <alignment horizontal="center" vertical="center"/>
    </xf>
    <xf numFmtId="49" fontId="19" fillId="0" borderId="31" xfId="6" applyNumberFormat="1" applyFont="1" applyBorder="1" applyAlignment="1" applyProtection="1">
      <alignment horizontal="center" vertical="center"/>
    </xf>
    <xf numFmtId="49" fontId="21" fillId="0" borderId="32" xfId="6" applyNumberFormat="1" applyFont="1" applyBorder="1" applyAlignment="1" applyProtection="1">
      <alignment horizontal="left" wrapText="1"/>
    </xf>
    <xf numFmtId="49" fontId="21" fillId="0" borderId="33" xfId="6" applyNumberFormat="1" applyFont="1" applyBorder="1" applyAlignment="1" applyProtection="1">
      <alignment horizontal="center" wrapText="1"/>
    </xf>
    <xf numFmtId="49" fontId="21" fillId="0" borderId="20" xfId="6" applyNumberFormat="1" applyFont="1" applyBorder="1" applyAlignment="1" applyProtection="1">
      <alignment horizontal="center"/>
    </xf>
    <xf numFmtId="4" fontId="21" fillId="0" borderId="7" xfId="6" applyNumberFormat="1" applyFont="1" applyBorder="1" applyAlignment="1" applyProtection="1">
      <alignment horizontal="right"/>
    </xf>
    <xf numFmtId="4" fontId="21" fillId="0" borderId="20" xfId="6" applyNumberFormat="1" applyFont="1" applyBorder="1" applyAlignment="1" applyProtection="1">
      <alignment horizontal="right"/>
    </xf>
    <xf numFmtId="4" fontId="21" fillId="0" borderId="29" xfId="6" applyNumberFormat="1" applyFont="1" applyBorder="1" applyAlignment="1" applyProtection="1">
      <alignment horizontal="right"/>
    </xf>
    <xf numFmtId="0" fontId="19" fillId="0" borderId="34" xfId="6" applyFont="1" applyBorder="1" applyAlignment="1" applyProtection="1"/>
    <xf numFmtId="0" fontId="20" fillId="0" borderId="35" xfId="6" applyFont="1" applyBorder="1" applyAlignment="1" applyProtection="1"/>
    <xf numFmtId="0" fontId="20" fillId="0" borderId="36" xfId="6" applyFont="1" applyBorder="1" applyAlignment="1" applyProtection="1">
      <alignment horizontal="center"/>
    </xf>
    <xf numFmtId="0" fontId="20" fillId="0" borderId="10" xfId="6" applyFont="1" applyBorder="1" applyAlignment="1" applyProtection="1">
      <alignment horizontal="right"/>
    </xf>
    <xf numFmtId="0" fontId="20" fillId="0" borderId="10" xfId="6" applyFont="1" applyBorder="1" applyAlignment="1" applyProtection="1"/>
    <xf numFmtId="0" fontId="20" fillId="0" borderId="37" xfId="6" applyFont="1" applyBorder="1" applyAlignment="1" applyProtection="1"/>
    <xf numFmtId="49" fontId="19" fillId="0" borderId="38" xfId="6" applyNumberFormat="1" applyFont="1" applyBorder="1" applyAlignment="1" applyProtection="1">
      <alignment horizontal="left" wrapText="1"/>
    </xf>
    <xf numFmtId="49" fontId="19" fillId="0" borderId="39" xfId="6" applyNumberFormat="1" applyFont="1" applyBorder="1" applyAlignment="1" applyProtection="1">
      <alignment horizontal="center" wrapText="1"/>
    </xf>
    <xf numFmtId="49" fontId="19" fillId="0" borderId="14" xfId="6" applyNumberFormat="1" applyFont="1" applyBorder="1" applyAlignment="1" applyProtection="1">
      <alignment horizontal="center"/>
    </xf>
    <xf numFmtId="4" fontId="19" fillId="0" borderId="11" xfId="6" applyNumberFormat="1" applyFont="1" applyBorder="1" applyAlignment="1" applyProtection="1">
      <alignment horizontal="right"/>
    </xf>
    <xf numFmtId="4" fontId="19" fillId="0" borderId="14" xfId="6" applyNumberFormat="1" applyFont="1" applyBorder="1" applyAlignment="1" applyProtection="1">
      <alignment horizontal="right"/>
    </xf>
    <xf numFmtId="4" fontId="19" fillId="0" borderId="40" xfId="6" applyNumberFormat="1" applyFont="1" applyBorder="1" applyAlignment="1" applyProtection="1">
      <alignment horizontal="right"/>
    </xf>
    <xf numFmtId="164" fontId="19" fillId="0" borderId="38" xfId="6" applyNumberFormat="1" applyFont="1" applyBorder="1" applyAlignment="1" applyProtection="1">
      <alignment horizontal="left" wrapText="1"/>
    </xf>
    <xf numFmtId="0" fontId="20" fillId="0" borderId="41" xfId="6" applyFont="1" applyBorder="1" applyAlignment="1" applyProtection="1"/>
    <xf numFmtId="0" fontId="20" fillId="0" borderId="42" xfId="6" applyFont="1" applyBorder="1" applyAlignment="1" applyProtection="1"/>
    <xf numFmtId="0" fontId="20" fillId="0" borderId="42" xfId="6" applyFont="1" applyBorder="1" applyAlignment="1" applyProtection="1">
      <alignment horizontal="center"/>
    </xf>
    <xf numFmtId="0" fontId="20" fillId="0" borderId="42" xfId="6" applyFont="1" applyBorder="1" applyAlignment="1" applyProtection="1">
      <alignment horizontal="right"/>
    </xf>
    <xf numFmtId="49" fontId="19" fillId="0" borderId="40" xfId="6" applyNumberFormat="1" applyFont="1" applyBorder="1" applyAlignment="1" applyProtection="1">
      <alignment horizontal="left" wrapText="1"/>
    </xf>
    <xf numFmtId="49" fontId="19" fillId="0" borderId="43" xfId="6" applyNumberFormat="1" applyFont="1" applyBorder="1" applyAlignment="1" applyProtection="1">
      <alignment horizontal="center" wrapText="1"/>
    </xf>
    <xf numFmtId="49" fontId="19" fillId="0" borderId="44" xfId="6" applyNumberFormat="1" applyFont="1" applyBorder="1" applyAlignment="1" applyProtection="1">
      <alignment horizontal="center"/>
    </xf>
    <xf numFmtId="4" fontId="19" fillId="0" borderId="45" xfId="6" applyNumberFormat="1" applyFont="1" applyBorder="1" applyAlignment="1" applyProtection="1">
      <alignment horizontal="right"/>
    </xf>
    <xf numFmtId="4" fontId="19" fillId="0" borderId="46" xfId="6" applyNumberFormat="1" applyFont="1" applyBorder="1" applyAlignment="1" applyProtection="1">
      <alignment horizontal="right"/>
    </xf>
    <xf numFmtId="4" fontId="8" fillId="2" borderId="11" xfId="0" applyNumberFormat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13" xfId="0" applyFont="1" applyBorder="1" applyAlignment="1">
      <alignment horizontal="right"/>
    </xf>
    <xf numFmtId="0" fontId="16" fillId="0" borderId="0" xfId="0" applyFont="1" applyAlignment="1">
      <alignment horizontal="left" wrapText="1"/>
    </xf>
    <xf numFmtId="49" fontId="4" fillId="2" borderId="11" xfId="0" applyNumberFormat="1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4" fontId="12" fillId="2" borderId="11" xfId="0" applyNumberFormat="1" applyFont="1" applyFill="1" applyBorder="1" applyAlignment="1">
      <alignment horizontal="right"/>
    </xf>
    <xf numFmtId="49" fontId="19" fillId="0" borderId="25" xfId="6" applyNumberFormat="1" applyFont="1" applyBorder="1" applyAlignment="1" applyProtection="1">
      <alignment horizontal="center" vertical="center" wrapText="1"/>
    </xf>
    <xf numFmtId="49" fontId="19" fillId="0" borderId="27" xfId="6" applyNumberFormat="1" applyFont="1" applyBorder="1" applyAlignment="1" applyProtection="1">
      <alignment horizontal="center" vertical="center" wrapText="1"/>
    </xf>
    <xf numFmtId="0" fontId="18" fillId="0" borderId="0" xfId="6" applyFont="1" applyBorder="1" applyAlignment="1" applyProtection="1">
      <alignment horizontal="center"/>
    </xf>
    <xf numFmtId="0" fontId="19" fillId="0" borderId="22" xfId="6" applyFont="1" applyBorder="1" applyAlignment="1" applyProtection="1">
      <alignment horizontal="center" vertical="center"/>
    </xf>
    <xf numFmtId="0" fontId="19" fillId="0" borderId="26" xfId="6" applyFont="1" applyBorder="1" applyAlignment="1" applyProtection="1">
      <alignment horizontal="center" vertical="center"/>
    </xf>
    <xf numFmtId="0" fontId="19" fillId="0" borderId="28" xfId="6" applyFont="1" applyBorder="1" applyAlignment="1" applyProtection="1">
      <alignment horizontal="center" vertical="center"/>
    </xf>
    <xf numFmtId="0" fontId="19" fillId="0" borderId="23" xfId="6" applyFont="1" applyBorder="1" applyAlignment="1" applyProtection="1">
      <alignment horizontal="center" vertical="center" wrapText="1"/>
    </xf>
    <xf numFmtId="0" fontId="19" fillId="0" borderId="2" xfId="6" applyFont="1" applyBorder="1" applyAlignment="1" applyProtection="1">
      <alignment horizontal="center" vertical="center" wrapText="1"/>
    </xf>
    <xf numFmtId="0" fontId="19" fillId="0" borderId="7" xfId="6" applyFont="1" applyBorder="1" applyAlignment="1" applyProtection="1">
      <alignment horizontal="center" vertical="center" wrapText="1"/>
    </xf>
    <xf numFmtId="0" fontId="19" fillId="0" borderId="24" xfId="6" applyFont="1" applyBorder="1" applyAlignment="1" applyProtection="1">
      <alignment horizontal="center" vertical="center" wrapText="1"/>
    </xf>
    <xf numFmtId="0" fontId="19" fillId="0" borderId="21" xfId="6" applyFont="1" applyBorder="1" applyAlignment="1" applyProtection="1">
      <alignment horizontal="center" vertical="center" wrapText="1"/>
    </xf>
    <xf numFmtId="49" fontId="19" fillId="0" borderId="23" xfId="6" applyNumberFormat="1" applyFont="1" applyBorder="1" applyAlignment="1" applyProtection="1">
      <alignment horizontal="center" vertical="center" wrapText="1"/>
    </xf>
    <xf numFmtId="49" fontId="19" fillId="0" borderId="2" xfId="6" applyNumberFormat="1" applyFont="1" applyBorder="1" applyAlignment="1" applyProtection="1">
      <alignment horizontal="center" vertical="center" wrapText="1"/>
    </xf>
    <xf numFmtId="49" fontId="19" fillId="0" borderId="7" xfId="6" applyNumberFormat="1" applyFont="1" applyBorder="1" applyAlignment="1" applyProtection="1">
      <alignment horizontal="center" vertical="center" wrapText="1"/>
    </xf>
    <xf numFmtId="49" fontId="19" fillId="0" borderId="23" xfId="6" applyNumberFormat="1" applyFont="1" applyBorder="1" applyAlignment="1" applyProtection="1">
      <alignment horizontal="center" vertical="center"/>
    </xf>
    <xf numFmtId="49" fontId="19" fillId="0" borderId="2" xfId="6" applyNumberFormat="1" applyFont="1" applyBorder="1" applyAlignment="1" applyProtection="1">
      <alignment horizontal="center" vertical="center"/>
    </xf>
    <xf numFmtId="0" fontId="7" fillId="0" borderId="0" xfId="0" applyFont="1" applyBorder="1" applyAlignment="1">
      <alignment horizontal="center"/>
    </xf>
  </cellXfs>
  <cellStyles count="7">
    <cellStyle name="Normal" xfId="5"/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rintOptions gridLines="1" gridLinesSet="0"/>
  <pageMargins left="0.75" right="0.75" top="1" bottom="1" header="0.5" footer="0.5"/>
  <headerFooter alignWithMargins="0">
    <oddHeader>&amp;A</oddHeader>
    <oddFooter>Стр.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G110"/>
  <sheetViews>
    <sheetView showGridLines="0" tabSelected="1" zoomScaleSheetLayoutView="100" workbookViewId="0">
      <selection activeCell="E84" sqref="E84"/>
    </sheetView>
  </sheetViews>
  <sheetFormatPr defaultRowHeight="11.25"/>
  <cols>
    <col min="1" max="1" width="33.85546875" style="2" customWidth="1"/>
    <col min="2" max="2" width="4.140625" style="2" customWidth="1"/>
    <col min="3" max="3" width="23.5703125" style="2" customWidth="1"/>
    <col min="4" max="4" width="12.85546875" style="6" customWidth="1"/>
    <col min="5" max="5" width="12.42578125" style="6" customWidth="1"/>
    <col min="6" max="6" width="13.85546875" style="30" customWidth="1"/>
    <col min="7" max="7" width="10.85546875" style="30" bestFit="1" customWidth="1"/>
    <col min="8" max="16384" width="9.140625" style="30"/>
  </cols>
  <sheetData>
    <row r="1" spans="1:6" ht="10.5" customHeight="1">
      <c r="D1" s="30"/>
    </row>
    <row r="2" spans="1:6" ht="17.25" customHeight="1" thickBot="1">
      <c r="A2" s="31" t="s">
        <v>112</v>
      </c>
      <c r="B2" s="31"/>
      <c r="C2" s="31"/>
      <c r="D2" s="31"/>
      <c r="E2" s="31"/>
      <c r="F2" s="1" t="s">
        <v>3</v>
      </c>
    </row>
    <row r="3" spans="1:6" ht="14.1" customHeight="1">
      <c r="D3" s="148" t="s">
        <v>113</v>
      </c>
      <c r="E3" s="149"/>
      <c r="F3" s="3" t="s">
        <v>14</v>
      </c>
    </row>
    <row r="4" spans="1:6" ht="12.75" customHeight="1">
      <c r="A4" s="4" t="s">
        <v>251</v>
      </c>
      <c r="B4" s="4"/>
      <c r="C4" s="4"/>
      <c r="D4" s="4"/>
      <c r="E4" s="4" t="s">
        <v>115</v>
      </c>
      <c r="F4" s="5" t="s">
        <v>252</v>
      </c>
    </row>
    <row r="5" spans="1:6" ht="15.75" customHeight="1">
      <c r="A5" s="87" t="s">
        <v>29</v>
      </c>
      <c r="B5" s="87"/>
      <c r="C5" s="87"/>
      <c r="D5" s="88"/>
      <c r="E5" s="6" t="s">
        <v>116</v>
      </c>
      <c r="F5" s="7" t="s">
        <v>63</v>
      </c>
    </row>
    <row r="6" spans="1:6" ht="12" customHeight="1">
      <c r="A6" s="87" t="s">
        <v>117</v>
      </c>
      <c r="B6" s="87"/>
      <c r="C6" s="87"/>
      <c r="D6" s="88"/>
      <c r="E6" s="6" t="s">
        <v>118</v>
      </c>
      <c r="F6" s="5" t="s">
        <v>64</v>
      </c>
    </row>
    <row r="7" spans="1:6" ht="26.25" customHeight="1">
      <c r="A7" s="150" t="s">
        <v>119</v>
      </c>
      <c r="B7" s="150"/>
      <c r="C7" s="150"/>
      <c r="D7" s="150"/>
      <c r="E7" s="6" t="s">
        <v>130</v>
      </c>
      <c r="F7" s="5" t="s">
        <v>126</v>
      </c>
    </row>
    <row r="8" spans="1:6" ht="14.1" customHeight="1">
      <c r="A8" s="89" t="s">
        <v>140</v>
      </c>
      <c r="B8" s="87"/>
      <c r="C8" s="87"/>
      <c r="D8" s="88"/>
      <c r="F8" s="8"/>
    </row>
    <row r="9" spans="1:6" ht="14.1" customHeight="1" thickBot="1">
      <c r="A9" s="87" t="s">
        <v>87</v>
      </c>
      <c r="B9" s="87"/>
      <c r="C9" s="87"/>
      <c r="D9" s="88"/>
      <c r="E9" s="46" t="s">
        <v>151</v>
      </c>
      <c r="F9" s="9" t="s">
        <v>0</v>
      </c>
    </row>
    <row r="10" spans="1:6" ht="13.5" customHeight="1">
      <c r="B10" s="32"/>
      <c r="C10" s="38" t="s">
        <v>19</v>
      </c>
      <c r="E10" s="46"/>
      <c r="F10" s="10"/>
    </row>
    <row r="11" spans="1:6" ht="5.25" customHeight="1">
      <c r="A11" s="33"/>
      <c r="B11" s="33"/>
      <c r="C11" s="34"/>
      <c r="D11" s="35"/>
      <c r="E11" s="35"/>
      <c r="F11" s="36"/>
    </row>
    <row r="12" spans="1:6" ht="13.5" customHeight="1">
      <c r="A12" s="11"/>
      <c r="B12" s="12" t="s">
        <v>7</v>
      </c>
      <c r="C12" s="13" t="s">
        <v>28</v>
      </c>
      <c r="D12" s="14" t="s">
        <v>21</v>
      </c>
      <c r="E12" s="13"/>
      <c r="F12" s="12" t="s">
        <v>15</v>
      </c>
    </row>
    <row r="13" spans="1:6" ht="9.9499999999999993" customHeight="1">
      <c r="A13" s="15" t="s">
        <v>4</v>
      </c>
      <c r="B13" s="16" t="s">
        <v>8</v>
      </c>
      <c r="C13" s="15" t="s">
        <v>25</v>
      </c>
      <c r="D13" s="17" t="s">
        <v>22</v>
      </c>
      <c r="E13" s="17" t="s">
        <v>16</v>
      </c>
      <c r="F13" s="17" t="s">
        <v>2</v>
      </c>
    </row>
    <row r="14" spans="1:6" ht="9.9499999999999993" customHeight="1">
      <c r="A14" s="18"/>
      <c r="B14" s="16" t="s">
        <v>9</v>
      </c>
      <c r="C14" s="15" t="s">
        <v>26</v>
      </c>
      <c r="D14" s="17" t="s">
        <v>2</v>
      </c>
      <c r="E14" s="17"/>
      <c r="F14" s="17"/>
    </row>
    <row r="15" spans="1:6" ht="9.9499999999999993" customHeight="1">
      <c r="A15" s="19">
        <v>1</v>
      </c>
      <c r="B15" s="19">
        <v>2</v>
      </c>
      <c r="C15" s="19">
        <v>3</v>
      </c>
      <c r="D15" s="20" t="s">
        <v>1</v>
      </c>
      <c r="E15" s="20" t="s">
        <v>17</v>
      </c>
      <c r="F15" s="20" t="s">
        <v>18</v>
      </c>
    </row>
    <row r="16" spans="1:6" ht="12.75" customHeight="1">
      <c r="A16" s="50" t="s">
        <v>30</v>
      </c>
      <c r="B16" s="151" t="s">
        <v>72</v>
      </c>
      <c r="C16" s="152" t="s">
        <v>20</v>
      </c>
      <c r="D16" s="153">
        <f>D18+D69</f>
        <v>10631500</v>
      </c>
      <c r="E16" s="153">
        <f>E18+E69+E68</f>
        <v>1392437.8</v>
      </c>
      <c r="F16" s="147">
        <f>D16-E16</f>
        <v>9239062.1999999993</v>
      </c>
    </row>
    <row r="17" spans="1:7" ht="15.75" customHeight="1">
      <c r="A17" s="51" t="s">
        <v>5</v>
      </c>
      <c r="B17" s="151"/>
      <c r="C17" s="152"/>
      <c r="D17" s="153"/>
      <c r="E17" s="153"/>
      <c r="F17" s="147"/>
    </row>
    <row r="18" spans="1:7" ht="27" customHeight="1">
      <c r="A18" s="52" t="s">
        <v>31</v>
      </c>
      <c r="B18" s="45" t="s">
        <v>72</v>
      </c>
      <c r="C18" s="55" t="s">
        <v>88</v>
      </c>
      <c r="D18" s="56">
        <f>D19+D30+D41++D61+D44+D53+D57</f>
        <v>7869500</v>
      </c>
      <c r="E18" s="56">
        <f>E19+E30+E41++E61+E44+E27+E50+E53+E60</f>
        <v>1084085.58</v>
      </c>
      <c r="F18" s="49">
        <f>D18-E18</f>
        <v>6785414.4199999999</v>
      </c>
    </row>
    <row r="19" spans="1:7" ht="13.5" customHeight="1">
      <c r="A19" s="52" t="s">
        <v>32</v>
      </c>
      <c r="B19" s="45" t="s">
        <v>72</v>
      </c>
      <c r="C19" s="55" t="s">
        <v>89</v>
      </c>
      <c r="D19" s="57">
        <f>D20</f>
        <v>1473300</v>
      </c>
      <c r="E19" s="57">
        <f>E20</f>
        <v>309788.54000000004</v>
      </c>
      <c r="F19" s="47">
        <f t="shared" ref="F19:F43" si="0">D19-E19</f>
        <v>1163511.46</v>
      </c>
    </row>
    <row r="20" spans="1:7" ht="15" customHeight="1">
      <c r="A20" s="52" t="s">
        <v>33</v>
      </c>
      <c r="B20" s="45" t="s">
        <v>72</v>
      </c>
      <c r="C20" s="55" t="s">
        <v>90</v>
      </c>
      <c r="D20" s="57">
        <f>D21</f>
        <v>1473300</v>
      </c>
      <c r="E20" s="57">
        <f>E21+E23+E22</f>
        <v>309788.54000000004</v>
      </c>
      <c r="F20" s="47">
        <f t="shared" si="0"/>
        <v>1163511.46</v>
      </c>
      <c r="G20" s="96"/>
    </row>
    <row r="21" spans="1:7" ht="110.25" customHeight="1">
      <c r="A21" s="52" t="s">
        <v>131</v>
      </c>
      <c r="B21" s="45" t="s">
        <v>72</v>
      </c>
      <c r="C21" s="55" t="s">
        <v>91</v>
      </c>
      <c r="D21" s="57">
        <v>1473300</v>
      </c>
      <c r="E21" s="58">
        <v>308855.95</v>
      </c>
      <c r="F21" s="47">
        <f t="shared" si="0"/>
        <v>1164444.05</v>
      </c>
    </row>
    <row r="22" spans="1:7" ht="147" customHeight="1">
      <c r="A22" s="52" t="s">
        <v>124</v>
      </c>
      <c r="B22" s="45" t="s">
        <v>72</v>
      </c>
      <c r="C22" s="55" t="s">
        <v>125</v>
      </c>
      <c r="D22" s="57">
        <v>0</v>
      </c>
      <c r="E22" s="58">
        <v>0.08</v>
      </c>
      <c r="F22" s="47" t="s">
        <v>51</v>
      </c>
    </row>
    <row r="23" spans="1:7" ht="68.25" customHeight="1">
      <c r="A23" s="52" t="s">
        <v>86</v>
      </c>
      <c r="B23" s="45" t="s">
        <v>72</v>
      </c>
      <c r="C23" s="55" t="s">
        <v>92</v>
      </c>
      <c r="D23" s="57">
        <v>0</v>
      </c>
      <c r="E23" s="58">
        <v>932.51</v>
      </c>
      <c r="F23" s="47" t="s">
        <v>51</v>
      </c>
    </row>
    <row r="24" spans="1:7" ht="19.5" hidden="1" customHeight="1">
      <c r="A24" s="53"/>
      <c r="B24" s="44" t="s">
        <v>72</v>
      </c>
      <c r="C24" s="59"/>
      <c r="D24" s="60"/>
      <c r="E24" s="61"/>
      <c r="F24" s="62">
        <f t="shared" si="0"/>
        <v>0</v>
      </c>
    </row>
    <row r="25" spans="1:7" s="39" customFormat="1" ht="15.75" hidden="1" customHeight="1">
      <c r="A25" s="52" t="s">
        <v>186</v>
      </c>
      <c r="B25" s="48" t="s">
        <v>72</v>
      </c>
      <c r="C25" s="63" t="s">
        <v>187</v>
      </c>
      <c r="D25" s="57">
        <f>D26</f>
        <v>0</v>
      </c>
      <c r="E25" s="58">
        <f>E26</f>
        <v>0</v>
      </c>
      <c r="F25" s="47">
        <f>F26</f>
        <v>0</v>
      </c>
    </row>
    <row r="26" spans="1:7" s="39" customFormat="1" ht="21" hidden="1" customHeight="1">
      <c r="A26" s="52" t="s">
        <v>181</v>
      </c>
      <c r="B26" s="45" t="s">
        <v>72</v>
      </c>
      <c r="C26" s="55" t="s">
        <v>188</v>
      </c>
      <c r="D26" s="57">
        <f t="shared" ref="D26:E28" si="1">D27</f>
        <v>0</v>
      </c>
      <c r="E26" s="57">
        <f t="shared" si="1"/>
        <v>0</v>
      </c>
      <c r="F26" s="47">
        <f t="shared" si="0"/>
        <v>0</v>
      </c>
    </row>
    <row r="27" spans="1:7" s="39" customFormat="1" ht="21" hidden="1" customHeight="1">
      <c r="A27" s="52" t="s">
        <v>75</v>
      </c>
      <c r="B27" s="45" t="s">
        <v>72</v>
      </c>
      <c r="C27" s="55" t="s">
        <v>163</v>
      </c>
      <c r="D27" s="57">
        <f t="shared" si="1"/>
        <v>0</v>
      </c>
      <c r="E27" s="57">
        <f t="shared" si="1"/>
        <v>0</v>
      </c>
      <c r="F27" s="47">
        <f>D27-E27</f>
        <v>0</v>
      </c>
    </row>
    <row r="28" spans="1:7" s="39" customFormat="1" ht="21" hidden="1" customHeight="1">
      <c r="A28" s="52" t="s">
        <v>75</v>
      </c>
      <c r="B28" s="45" t="s">
        <v>72</v>
      </c>
      <c r="C28" s="55" t="s">
        <v>93</v>
      </c>
      <c r="D28" s="57">
        <f t="shared" si="1"/>
        <v>0</v>
      </c>
      <c r="E28" s="57">
        <f t="shared" si="1"/>
        <v>0</v>
      </c>
      <c r="F28" s="47">
        <f t="shared" ref="F28:F29" si="2">D28-E28</f>
        <v>0</v>
      </c>
    </row>
    <row r="29" spans="1:7" s="39" customFormat="1" ht="21" hidden="1" customHeight="1">
      <c r="A29" s="52" t="s">
        <v>75</v>
      </c>
      <c r="B29" s="45" t="s">
        <v>72</v>
      </c>
      <c r="C29" s="55" t="s">
        <v>162</v>
      </c>
      <c r="D29" s="57">
        <v>0</v>
      </c>
      <c r="E29" s="58">
        <v>0</v>
      </c>
      <c r="F29" s="47">
        <f t="shared" si="2"/>
        <v>0</v>
      </c>
    </row>
    <row r="30" spans="1:7" ht="17.25" customHeight="1">
      <c r="A30" s="52" t="s">
        <v>34</v>
      </c>
      <c r="B30" s="45" t="s">
        <v>72</v>
      </c>
      <c r="C30" s="55" t="s">
        <v>94</v>
      </c>
      <c r="D30" s="57">
        <f>D31+D36+D33</f>
        <v>6327200</v>
      </c>
      <c r="E30" s="57">
        <f>E31+E36+E33</f>
        <v>774249.35000000009</v>
      </c>
      <c r="F30" s="47">
        <f t="shared" si="0"/>
        <v>5552950.6500000004</v>
      </c>
    </row>
    <row r="31" spans="1:7" ht="17.25" customHeight="1">
      <c r="A31" s="52" t="s">
        <v>35</v>
      </c>
      <c r="B31" s="45" t="s">
        <v>72</v>
      </c>
      <c r="C31" s="55" t="s">
        <v>95</v>
      </c>
      <c r="D31" s="57">
        <f>D32</f>
        <v>378000</v>
      </c>
      <c r="E31" s="57">
        <f>E32</f>
        <v>34608.800000000003</v>
      </c>
      <c r="F31" s="47">
        <f t="shared" si="0"/>
        <v>343391.2</v>
      </c>
    </row>
    <row r="32" spans="1:7" ht="72.75" customHeight="1">
      <c r="A32" s="52" t="s">
        <v>152</v>
      </c>
      <c r="B32" s="45" t="s">
        <v>72</v>
      </c>
      <c r="C32" s="55" t="s">
        <v>96</v>
      </c>
      <c r="D32" s="57">
        <v>378000</v>
      </c>
      <c r="E32" s="58">
        <v>34608.800000000003</v>
      </c>
      <c r="F32" s="47">
        <f t="shared" si="0"/>
        <v>343391.2</v>
      </c>
    </row>
    <row r="33" spans="1:6" ht="12" hidden="1" customHeight="1">
      <c r="A33" s="53"/>
      <c r="B33" s="44" t="s">
        <v>72</v>
      </c>
      <c r="C33" s="59"/>
      <c r="D33" s="60"/>
      <c r="E33" s="60"/>
      <c r="F33" s="62"/>
    </row>
    <row r="34" spans="1:6" ht="12" hidden="1" customHeight="1">
      <c r="A34" s="53"/>
      <c r="B34" s="44" t="s">
        <v>72</v>
      </c>
      <c r="C34" s="59"/>
      <c r="D34" s="60"/>
      <c r="E34" s="61"/>
      <c r="F34" s="62"/>
    </row>
    <row r="35" spans="1:6" ht="21" hidden="1" customHeight="1">
      <c r="A35" s="53"/>
      <c r="B35" s="44" t="s">
        <v>72</v>
      </c>
      <c r="C35" s="59"/>
      <c r="D35" s="60"/>
      <c r="E35" s="61"/>
      <c r="F35" s="62"/>
    </row>
    <row r="36" spans="1:6" ht="12.75" customHeight="1">
      <c r="A36" s="52" t="s">
        <v>36</v>
      </c>
      <c r="B36" s="45" t="s">
        <v>72</v>
      </c>
      <c r="C36" s="55" t="s">
        <v>97</v>
      </c>
      <c r="D36" s="57">
        <f>D37+D39</f>
        <v>5949200</v>
      </c>
      <c r="E36" s="57">
        <f>E37+E39</f>
        <v>739640.55</v>
      </c>
      <c r="F36" s="47">
        <f t="shared" si="0"/>
        <v>5209559.45</v>
      </c>
    </row>
    <row r="37" spans="1:6" ht="15.75" customHeight="1">
      <c r="A37" s="52" t="s">
        <v>133</v>
      </c>
      <c r="B37" s="45" t="s">
        <v>72</v>
      </c>
      <c r="C37" s="55" t="s">
        <v>141</v>
      </c>
      <c r="D37" s="57">
        <f>D38</f>
        <v>3705800</v>
      </c>
      <c r="E37" s="57">
        <f>E38</f>
        <v>581280.36</v>
      </c>
      <c r="F37" s="47">
        <f t="shared" si="0"/>
        <v>3124519.64</v>
      </c>
    </row>
    <row r="38" spans="1:6" ht="57.75" customHeight="1">
      <c r="A38" s="52" t="s">
        <v>135</v>
      </c>
      <c r="B38" s="45" t="s">
        <v>72</v>
      </c>
      <c r="C38" s="55" t="s">
        <v>134</v>
      </c>
      <c r="D38" s="57">
        <v>3705800</v>
      </c>
      <c r="E38" s="58">
        <v>581280.36</v>
      </c>
      <c r="F38" s="47">
        <f t="shared" si="0"/>
        <v>3124519.64</v>
      </c>
    </row>
    <row r="39" spans="1:6" ht="17.25" customHeight="1">
      <c r="A39" s="52" t="s">
        <v>136</v>
      </c>
      <c r="B39" s="45" t="s">
        <v>72</v>
      </c>
      <c r="C39" s="55" t="s">
        <v>137</v>
      </c>
      <c r="D39" s="57">
        <f>D40</f>
        <v>2243400</v>
      </c>
      <c r="E39" s="57">
        <f>E40</f>
        <v>158360.19</v>
      </c>
      <c r="F39" s="47">
        <f t="shared" si="0"/>
        <v>2085039.81</v>
      </c>
    </row>
    <row r="40" spans="1:6" ht="54" customHeight="1">
      <c r="A40" s="52" t="s">
        <v>139</v>
      </c>
      <c r="B40" s="45" t="s">
        <v>72</v>
      </c>
      <c r="C40" s="55" t="s">
        <v>138</v>
      </c>
      <c r="D40" s="57">
        <v>2243400</v>
      </c>
      <c r="E40" s="58">
        <v>158360.19</v>
      </c>
      <c r="F40" s="47">
        <f t="shared" si="0"/>
        <v>2085039.81</v>
      </c>
    </row>
    <row r="41" spans="1:6" ht="15" hidden="1" customHeight="1">
      <c r="A41" s="52" t="s">
        <v>38</v>
      </c>
      <c r="B41" s="45" t="s">
        <v>72</v>
      </c>
      <c r="C41" s="55" t="s">
        <v>98</v>
      </c>
      <c r="D41" s="57">
        <f>D42</f>
        <v>0</v>
      </c>
      <c r="E41" s="57">
        <f>E42</f>
        <v>0</v>
      </c>
      <c r="F41" s="47">
        <f t="shared" si="0"/>
        <v>0</v>
      </c>
    </row>
    <row r="42" spans="1:6" ht="66" hidden="1" customHeight="1">
      <c r="A42" s="52" t="s">
        <v>39</v>
      </c>
      <c r="B42" s="45" t="s">
        <v>72</v>
      </c>
      <c r="C42" s="55" t="s">
        <v>99</v>
      </c>
      <c r="D42" s="57">
        <f>D43</f>
        <v>0</v>
      </c>
      <c r="E42" s="57">
        <f>E43</f>
        <v>0</v>
      </c>
      <c r="F42" s="47">
        <f t="shared" si="0"/>
        <v>0</v>
      </c>
    </row>
    <row r="43" spans="1:6" ht="113.25" hidden="1" customHeight="1">
      <c r="A43" s="52" t="s">
        <v>40</v>
      </c>
      <c r="B43" s="45" t="s">
        <v>72</v>
      </c>
      <c r="C43" s="55" t="s">
        <v>100</v>
      </c>
      <c r="D43" s="57">
        <v>0</v>
      </c>
      <c r="E43" s="58"/>
      <c r="F43" s="47">
        <f t="shared" si="0"/>
        <v>0</v>
      </c>
    </row>
    <row r="44" spans="1:6" ht="60.75" customHeight="1">
      <c r="A44" s="52" t="s">
        <v>46</v>
      </c>
      <c r="B44" s="45" t="s">
        <v>72</v>
      </c>
      <c r="C44" s="55" t="s">
        <v>101</v>
      </c>
      <c r="D44" s="57">
        <f>SUM(D45)</f>
        <v>12300</v>
      </c>
      <c r="E44" s="57">
        <f>SUM(E45)</f>
        <v>0</v>
      </c>
      <c r="F44" s="47">
        <f>D44-E44</f>
        <v>12300</v>
      </c>
    </row>
    <row r="45" spans="1:6" ht="125.25" customHeight="1">
      <c r="A45" s="52" t="s">
        <v>37</v>
      </c>
      <c r="B45" s="45" t="s">
        <v>72</v>
      </c>
      <c r="C45" s="55" t="s">
        <v>102</v>
      </c>
      <c r="D45" s="57">
        <f>SUM(D46)</f>
        <v>12300</v>
      </c>
      <c r="E45" s="57">
        <f>E46</f>
        <v>0</v>
      </c>
      <c r="F45" s="47">
        <f>D45-E45</f>
        <v>12300</v>
      </c>
    </row>
    <row r="46" spans="1:6" ht="72" customHeight="1">
      <c r="A46" s="54" t="s">
        <v>149</v>
      </c>
      <c r="B46" s="45" t="s">
        <v>72</v>
      </c>
      <c r="C46" s="55" t="s">
        <v>147</v>
      </c>
      <c r="D46" s="57">
        <f>SUM(D47)</f>
        <v>12300</v>
      </c>
      <c r="E46" s="58">
        <f>E47</f>
        <v>0</v>
      </c>
      <c r="F46" s="47">
        <f>D46-E46</f>
        <v>12300</v>
      </c>
    </row>
    <row r="47" spans="1:6" ht="57.75" customHeight="1">
      <c r="A47" s="54" t="s">
        <v>150</v>
      </c>
      <c r="B47" s="45" t="s">
        <v>72</v>
      </c>
      <c r="C47" s="55" t="s">
        <v>148</v>
      </c>
      <c r="D47" s="57">
        <v>12300</v>
      </c>
      <c r="E47" s="58"/>
      <c r="F47" s="47">
        <f>D47-E47</f>
        <v>12300</v>
      </c>
    </row>
    <row r="48" spans="1:6" ht="45.75" hidden="1" customHeight="1">
      <c r="A48" s="52" t="s">
        <v>185</v>
      </c>
      <c r="B48" s="45" t="s">
        <v>72</v>
      </c>
      <c r="C48" s="55" t="s">
        <v>184</v>
      </c>
      <c r="D48" s="57">
        <f>D49</f>
        <v>0</v>
      </c>
      <c r="E48" s="58">
        <f>E49</f>
        <v>0</v>
      </c>
      <c r="F48" s="47">
        <f>F49</f>
        <v>0</v>
      </c>
    </row>
    <row r="49" spans="1:6" ht="45" hidden="1" customHeight="1">
      <c r="A49" s="52" t="s">
        <v>178</v>
      </c>
      <c r="B49" s="45" t="s">
        <v>72</v>
      </c>
      <c r="C49" s="55" t="s">
        <v>179</v>
      </c>
      <c r="D49" s="57">
        <f t="shared" ref="D49:E51" si="3">D50</f>
        <v>0</v>
      </c>
      <c r="E49" s="58">
        <f t="shared" si="3"/>
        <v>0</v>
      </c>
      <c r="F49" s="47">
        <f>D49-E49</f>
        <v>0</v>
      </c>
    </row>
    <row r="50" spans="1:6" ht="30.75" hidden="1" customHeight="1">
      <c r="A50" s="52" t="s">
        <v>170</v>
      </c>
      <c r="B50" s="45" t="s">
        <v>72</v>
      </c>
      <c r="C50" s="55" t="s">
        <v>164</v>
      </c>
      <c r="D50" s="57">
        <f t="shared" si="3"/>
        <v>0</v>
      </c>
      <c r="E50" s="58">
        <f t="shared" si="3"/>
        <v>0</v>
      </c>
      <c r="F50" s="47">
        <f>D50-E50</f>
        <v>0</v>
      </c>
    </row>
    <row r="51" spans="1:6" ht="25.5" hidden="1" customHeight="1">
      <c r="A51" s="52" t="s">
        <v>171</v>
      </c>
      <c r="B51" s="45" t="s">
        <v>72</v>
      </c>
      <c r="C51" s="55" t="s">
        <v>165</v>
      </c>
      <c r="D51" s="57">
        <f t="shared" si="3"/>
        <v>0</v>
      </c>
      <c r="E51" s="58">
        <f t="shared" si="3"/>
        <v>0</v>
      </c>
      <c r="F51" s="47">
        <f t="shared" ref="F51:F52" si="4">D51-E51</f>
        <v>0</v>
      </c>
    </row>
    <row r="52" spans="1:6" ht="34.5" hidden="1" customHeight="1">
      <c r="A52" s="52" t="s">
        <v>172</v>
      </c>
      <c r="B52" s="45" t="s">
        <v>72</v>
      </c>
      <c r="C52" s="55" t="s">
        <v>168</v>
      </c>
      <c r="D52" s="57">
        <v>0</v>
      </c>
      <c r="E52" s="58">
        <v>0</v>
      </c>
      <c r="F52" s="47">
        <f t="shared" si="4"/>
        <v>0</v>
      </c>
    </row>
    <row r="53" spans="1:6" ht="27.75" hidden="1" customHeight="1">
      <c r="A53" s="95" t="s">
        <v>214</v>
      </c>
      <c r="B53" s="45" t="s">
        <v>72</v>
      </c>
      <c r="C53" s="55" t="s">
        <v>215</v>
      </c>
      <c r="D53" s="57">
        <f t="shared" ref="D53:E55" si="5">D54</f>
        <v>0</v>
      </c>
      <c r="E53" s="57">
        <f t="shared" si="5"/>
        <v>0</v>
      </c>
      <c r="F53" s="47">
        <f>F54</f>
        <v>0</v>
      </c>
    </row>
    <row r="54" spans="1:6" ht="105" hidden="1" customHeight="1">
      <c r="A54" s="52" t="s">
        <v>217</v>
      </c>
      <c r="B54" s="45" t="s">
        <v>72</v>
      </c>
      <c r="C54" s="55" t="s">
        <v>216</v>
      </c>
      <c r="D54" s="57">
        <f t="shared" si="5"/>
        <v>0</v>
      </c>
      <c r="E54" s="57">
        <f t="shared" si="5"/>
        <v>0</v>
      </c>
      <c r="F54" s="47">
        <f>F55</f>
        <v>0</v>
      </c>
    </row>
    <row r="55" spans="1:6" ht="115.5" hidden="1" customHeight="1">
      <c r="A55" s="52" t="s">
        <v>219</v>
      </c>
      <c r="B55" s="45" t="s">
        <v>72</v>
      </c>
      <c r="C55" s="55" t="s">
        <v>218</v>
      </c>
      <c r="D55" s="57">
        <f>D56</f>
        <v>0</v>
      </c>
      <c r="E55" s="57">
        <f t="shared" si="5"/>
        <v>0</v>
      </c>
      <c r="F55" s="47">
        <f>D55-E55</f>
        <v>0</v>
      </c>
    </row>
    <row r="56" spans="1:6" ht="24.75" hidden="1" customHeight="1">
      <c r="A56" s="52" t="s">
        <v>221</v>
      </c>
      <c r="B56" s="45" t="s">
        <v>72</v>
      </c>
      <c r="C56" s="55" t="s">
        <v>220</v>
      </c>
      <c r="D56" s="57"/>
      <c r="E56" s="58"/>
      <c r="F56" s="47">
        <f>D56-E56</f>
        <v>0</v>
      </c>
    </row>
    <row r="57" spans="1:6" ht="39" customHeight="1">
      <c r="A57" s="95" t="s">
        <v>234</v>
      </c>
      <c r="B57" s="45" t="s">
        <v>72</v>
      </c>
      <c r="C57" s="55" t="s">
        <v>184</v>
      </c>
      <c r="D57" s="57">
        <f t="shared" ref="D57:E59" si="6">D58</f>
        <v>0</v>
      </c>
      <c r="E57" s="58">
        <f t="shared" si="6"/>
        <v>47.69</v>
      </c>
      <c r="F57" s="47" t="s">
        <v>51</v>
      </c>
    </row>
    <row r="58" spans="1:6" ht="27.75" customHeight="1">
      <c r="A58" s="52" t="s">
        <v>236</v>
      </c>
      <c r="B58" s="45" t="s">
        <v>72</v>
      </c>
      <c r="C58" s="55" t="s">
        <v>164</v>
      </c>
      <c r="D58" s="57">
        <f t="shared" si="6"/>
        <v>0</v>
      </c>
      <c r="E58" s="58">
        <f t="shared" si="6"/>
        <v>47.69</v>
      </c>
      <c r="F58" s="47" t="s">
        <v>51</v>
      </c>
    </row>
    <row r="59" spans="1:6" ht="24.75" customHeight="1">
      <c r="A59" s="52" t="s">
        <v>237</v>
      </c>
      <c r="B59" s="45" t="s">
        <v>72</v>
      </c>
      <c r="C59" s="55" t="s">
        <v>235</v>
      </c>
      <c r="D59" s="57">
        <f t="shared" si="6"/>
        <v>0</v>
      </c>
      <c r="E59" s="58">
        <f t="shared" si="6"/>
        <v>47.69</v>
      </c>
      <c r="F59" s="47" t="s">
        <v>51</v>
      </c>
    </row>
    <row r="60" spans="1:6" ht="24.75" customHeight="1">
      <c r="A60" s="52" t="s">
        <v>238</v>
      </c>
      <c r="B60" s="45" t="s">
        <v>72</v>
      </c>
      <c r="C60" s="55" t="s">
        <v>168</v>
      </c>
      <c r="D60" s="57">
        <v>0</v>
      </c>
      <c r="E60" s="58">
        <v>47.69</v>
      </c>
      <c r="F60" s="47" t="s">
        <v>51</v>
      </c>
    </row>
    <row r="61" spans="1:6" ht="28.5" customHeight="1">
      <c r="A61" s="52" t="s">
        <v>73</v>
      </c>
      <c r="B61" s="45" t="s">
        <v>72</v>
      </c>
      <c r="C61" s="55" t="s">
        <v>103</v>
      </c>
      <c r="D61" s="57">
        <f>D64+D66+D62</f>
        <v>56700</v>
      </c>
      <c r="E61" s="57">
        <f>E64+E62</f>
        <v>0</v>
      </c>
      <c r="F61" s="47">
        <f>D61-E61</f>
        <v>56700</v>
      </c>
    </row>
    <row r="62" spans="1:6" ht="85.5" hidden="1" customHeight="1">
      <c r="A62" s="52" t="s">
        <v>190</v>
      </c>
      <c r="B62" s="45" t="s">
        <v>72</v>
      </c>
      <c r="C62" s="55" t="s">
        <v>182</v>
      </c>
      <c r="D62" s="57">
        <f>D63</f>
        <v>0</v>
      </c>
      <c r="E62" s="57">
        <f>E63</f>
        <v>0</v>
      </c>
      <c r="F62" s="47">
        <f>F63</f>
        <v>0</v>
      </c>
    </row>
    <row r="63" spans="1:6" ht="100.5" hidden="1" customHeight="1">
      <c r="A63" s="52" t="s">
        <v>189</v>
      </c>
      <c r="B63" s="45" t="s">
        <v>72</v>
      </c>
      <c r="C63" s="55" t="s">
        <v>183</v>
      </c>
      <c r="D63" s="57">
        <v>0</v>
      </c>
      <c r="E63" s="57"/>
      <c r="F63" s="47">
        <f>D63-E63</f>
        <v>0</v>
      </c>
    </row>
    <row r="64" spans="1:6" ht="72" customHeight="1">
      <c r="A64" s="52" t="s">
        <v>76</v>
      </c>
      <c r="B64" s="45" t="s">
        <v>72</v>
      </c>
      <c r="C64" s="55" t="s">
        <v>104</v>
      </c>
      <c r="D64" s="57">
        <f>D65</f>
        <v>56700</v>
      </c>
      <c r="E64" s="57">
        <f>E65</f>
        <v>0</v>
      </c>
      <c r="F64" s="47">
        <f t="shared" ref="F64:F68" si="7">D64-E64</f>
        <v>56700</v>
      </c>
    </row>
    <row r="65" spans="1:6" ht="84.75" customHeight="1">
      <c r="A65" s="52" t="s">
        <v>153</v>
      </c>
      <c r="B65" s="45" t="s">
        <v>72</v>
      </c>
      <c r="C65" s="55" t="s">
        <v>105</v>
      </c>
      <c r="D65" s="57">
        <v>56700</v>
      </c>
      <c r="E65" s="57"/>
      <c r="F65" s="47">
        <f t="shared" si="7"/>
        <v>56700</v>
      </c>
    </row>
    <row r="66" spans="1:6" ht="45.75" hidden="1" customHeight="1">
      <c r="A66" s="52" t="s">
        <v>74</v>
      </c>
      <c r="B66" s="45" t="s">
        <v>72</v>
      </c>
      <c r="C66" s="55" t="s">
        <v>106</v>
      </c>
      <c r="D66" s="57">
        <f>D67</f>
        <v>0</v>
      </c>
      <c r="E66" s="57">
        <f>E67</f>
        <v>0</v>
      </c>
      <c r="F66" s="47">
        <f t="shared" si="7"/>
        <v>0</v>
      </c>
    </row>
    <row r="67" spans="1:6" ht="54" hidden="1" customHeight="1">
      <c r="A67" s="52" t="s">
        <v>154</v>
      </c>
      <c r="B67" s="45" t="s">
        <v>72</v>
      </c>
      <c r="C67" s="55" t="s">
        <v>107</v>
      </c>
      <c r="D67" s="57"/>
      <c r="E67" s="58"/>
      <c r="F67" s="47"/>
    </row>
    <row r="68" spans="1:6" ht="24" hidden="1" customHeight="1">
      <c r="A68" s="52" t="s">
        <v>158</v>
      </c>
      <c r="B68" s="45"/>
      <c r="C68" s="55" t="s">
        <v>180</v>
      </c>
      <c r="D68" s="57">
        <v>0</v>
      </c>
      <c r="E68" s="58"/>
      <c r="F68" s="47">
        <f t="shared" si="7"/>
        <v>0</v>
      </c>
    </row>
    <row r="69" spans="1:6" ht="15" customHeight="1">
      <c r="A69" s="52" t="s">
        <v>41</v>
      </c>
      <c r="B69" s="45" t="s">
        <v>72</v>
      </c>
      <c r="C69" s="55" t="s">
        <v>108</v>
      </c>
      <c r="D69" s="56">
        <f>D70</f>
        <v>2762000</v>
      </c>
      <c r="E69" s="56">
        <f>E70</f>
        <v>308352.21999999997</v>
      </c>
      <c r="F69" s="56">
        <f>F70</f>
        <v>2453647.7800000003</v>
      </c>
    </row>
    <row r="70" spans="1:6" ht="48" customHeight="1">
      <c r="A70" s="52" t="s">
        <v>42</v>
      </c>
      <c r="B70" s="45" t="s">
        <v>72</v>
      </c>
      <c r="C70" s="55" t="s">
        <v>109</v>
      </c>
      <c r="D70" s="57">
        <f>D74+D79+D71</f>
        <v>2762000</v>
      </c>
      <c r="E70" s="57">
        <f>E74+E79+E71</f>
        <v>308352.21999999997</v>
      </c>
      <c r="F70" s="47">
        <f>F74+F79+F71</f>
        <v>2453647.7800000003</v>
      </c>
    </row>
    <row r="71" spans="1:6" ht="28.5" customHeight="1">
      <c r="A71" s="52" t="s">
        <v>210</v>
      </c>
      <c r="B71" s="45" t="s">
        <v>72</v>
      </c>
      <c r="C71" s="55" t="s">
        <v>213</v>
      </c>
      <c r="D71" s="57">
        <f t="shared" ref="D71:F72" si="8">D72</f>
        <v>595700</v>
      </c>
      <c r="E71" s="57">
        <f t="shared" si="8"/>
        <v>148900</v>
      </c>
      <c r="F71" s="47">
        <f t="shared" si="8"/>
        <v>446800</v>
      </c>
    </row>
    <row r="72" spans="1:6" ht="39.75" customHeight="1">
      <c r="A72" s="52" t="s">
        <v>211</v>
      </c>
      <c r="B72" s="45" t="s">
        <v>72</v>
      </c>
      <c r="C72" s="55" t="s">
        <v>224</v>
      </c>
      <c r="D72" s="57">
        <f t="shared" si="8"/>
        <v>595700</v>
      </c>
      <c r="E72" s="57">
        <f t="shared" si="8"/>
        <v>148900</v>
      </c>
      <c r="F72" s="47">
        <f t="shared" si="8"/>
        <v>446800</v>
      </c>
    </row>
    <row r="73" spans="1:6" ht="41.25" customHeight="1">
      <c r="A73" s="52" t="s">
        <v>212</v>
      </c>
      <c r="B73" s="45" t="s">
        <v>72</v>
      </c>
      <c r="C73" s="55" t="s">
        <v>225</v>
      </c>
      <c r="D73" s="57">
        <v>595700</v>
      </c>
      <c r="E73" s="57">
        <v>148900</v>
      </c>
      <c r="F73" s="47">
        <f>D73-E73</f>
        <v>446800</v>
      </c>
    </row>
    <row r="74" spans="1:6" ht="27.75" customHeight="1">
      <c r="A74" s="52" t="s">
        <v>193</v>
      </c>
      <c r="B74" s="45" t="s">
        <v>72</v>
      </c>
      <c r="C74" s="97" t="s">
        <v>226</v>
      </c>
      <c r="D74" s="57">
        <f>D75+D77</f>
        <v>208400</v>
      </c>
      <c r="E74" s="57">
        <f>E75+E77</f>
        <v>52250</v>
      </c>
      <c r="F74" s="47">
        <f>D74-E74</f>
        <v>156150</v>
      </c>
    </row>
    <row r="75" spans="1:6" ht="45" customHeight="1">
      <c r="A75" s="52" t="s">
        <v>194</v>
      </c>
      <c r="B75" s="45" t="s">
        <v>72</v>
      </c>
      <c r="C75" s="55" t="s">
        <v>227</v>
      </c>
      <c r="D75" s="57">
        <f>D76</f>
        <v>200</v>
      </c>
      <c r="E75" s="57">
        <f>E76</f>
        <v>200</v>
      </c>
      <c r="F75" s="47">
        <f t="shared" ref="F75:F76" si="9">D75-E75</f>
        <v>0</v>
      </c>
    </row>
    <row r="76" spans="1:6" ht="53.25" customHeight="1">
      <c r="A76" s="52" t="s">
        <v>195</v>
      </c>
      <c r="B76" s="45" t="s">
        <v>72</v>
      </c>
      <c r="C76" s="55" t="s">
        <v>228</v>
      </c>
      <c r="D76" s="57">
        <v>200</v>
      </c>
      <c r="E76" s="58">
        <v>200</v>
      </c>
      <c r="F76" s="47">
        <f t="shared" si="9"/>
        <v>0</v>
      </c>
    </row>
    <row r="77" spans="1:6" ht="54" customHeight="1">
      <c r="A77" s="52" t="s">
        <v>43</v>
      </c>
      <c r="B77" s="45" t="s">
        <v>72</v>
      </c>
      <c r="C77" s="55" t="s">
        <v>229</v>
      </c>
      <c r="D77" s="57">
        <f>D78</f>
        <v>208200</v>
      </c>
      <c r="E77" s="57">
        <f>E78</f>
        <v>52050</v>
      </c>
      <c r="F77" s="47">
        <f t="shared" ref="F77:F78" si="10">D77-E77</f>
        <v>156150</v>
      </c>
    </row>
    <row r="78" spans="1:6" ht="52.5" customHeight="1">
      <c r="A78" s="52" t="s">
        <v>157</v>
      </c>
      <c r="B78" s="45" t="s">
        <v>72</v>
      </c>
      <c r="C78" s="55" t="s">
        <v>230</v>
      </c>
      <c r="D78" s="57">
        <v>208200</v>
      </c>
      <c r="E78" s="58">
        <v>52050</v>
      </c>
      <c r="F78" s="47">
        <f t="shared" si="10"/>
        <v>156150</v>
      </c>
    </row>
    <row r="79" spans="1:6" ht="18" customHeight="1">
      <c r="A79" s="52" t="s">
        <v>44</v>
      </c>
      <c r="B79" s="45" t="s">
        <v>72</v>
      </c>
      <c r="C79" s="55" t="s">
        <v>231</v>
      </c>
      <c r="D79" s="57">
        <f>SUM(D80)+D82</f>
        <v>1957900</v>
      </c>
      <c r="E79" s="57">
        <f>SUM(E80)+E82</f>
        <v>107202.22</v>
      </c>
      <c r="F79" s="47">
        <f>D79-E79</f>
        <v>1850697.78</v>
      </c>
    </row>
    <row r="80" spans="1:6" ht="93.75" customHeight="1">
      <c r="A80" s="52" t="s">
        <v>176</v>
      </c>
      <c r="B80" s="45" t="s">
        <v>72</v>
      </c>
      <c r="C80" s="55" t="s">
        <v>232</v>
      </c>
      <c r="D80" s="57">
        <f>SUM(D81)</f>
        <v>1957900</v>
      </c>
      <c r="E80" s="57">
        <f>SUM(E81)</f>
        <v>107202.22</v>
      </c>
      <c r="F80" s="47">
        <f t="shared" ref="F80:F81" si="11">D80-E80</f>
        <v>1850697.78</v>
      </c>
    </row>
    <row r="81" spans="1:6" ht="90.75" customHeight="1">
      <c r="A81" s="52" t="s">
        <v>177</v>
      </c>
      <c r="B81" s="45" t="s">
        <v>72</v>
      </c>
      <c r="C81" s="55" t="s">
        <v>233</v>
      </c>
      <c r="D81" s="57">
        <v>1957900</v>
      </c>
      <c r="E81" s="57">
        <v>107202.22</v>
      </c>
      <c r="F81" s="47">
        <f t="shared" si="11"/>
        <v>1850697.78</v>
      </c>
    </row>
    <row r="82" spans="1:6" ht="31.5" hidden="1" customHeight="1">
      <c r="A82" s="52" t="s">
        <v>45</v>
      </c>
      <c r="B82" s="45" t="s">
        <v>72</v>
      </c>
      <c r="C82" s="55" t="s">
        <v>175</v>
      </c>
      <c r="D82" s="57">
        <f>SUM(D83)</f>
        <v>0</v>
      </c>
      <c r="E82" s="57">
        <f>SUM(E83)</f>
        <v>0</v>
      </c>
      <c r="F82" s="47">
        <f t="shared" ref="F82:F83" si="12">D82-E82</f>
        <v>0</v>
      </c>
    </row>
    <row r="83" spans="1:6" ht="39" hidden="1" customHeight="1">
      <c r="A83" s="52" t="s">
        <v>192</v>
      </c>
      <c r="B83" s="45" t="s">
        <v>72</v>
      </c>
      <c r="C83" s="55" t="s">
        <v>174</v>
      </c>
      <c r="D83" s="57"/>
      <c r="E83" s="57"/>
      <c r="F83" s="47">
        <f t="shared" si="12"/>
        <v>0</v>
      </c>
    </row>
    <row r="84" spans="1:6" ht="15.75" customHeight="1">
      <c r="A84" s="30"/>
      <c r="B84" s="21"/>
      <c r="C84" s="22"/>
      <c r="D84" s="23"/>
      <c r="E84" s="23"/>
      <c r="F84" s="22"/>
    </row>
    <row r="85" spans="1:6" ht="12.75" customHeight="1">
      <c r="A85" s="29"/>
      <c r="B85" s="28"/>
      <c r="C85" s="22"/>
      <c r="D85" s="22"/>
      <c r="E85" s="22"/>
      <c r="F85" s="22"/>
    </row>
    <row r="86" spans="1:6" ht="12.75" customHeight="1">
      <c r="A86" s="29"/>
      <c r="B86" s="28"/>
      <c r="C86" s="22"/>
      <c r="D86" s="22"/>
      <c r="E86" s="22"/>
      <c r="F86" s="22"/>
    </row>
    <row r="87" spans="1:6" ht="22.5" customHeight="1">
      <c r="A87" s="29"/>
      <c r="B87" s="28"/>
      <c r="C87" s="22"/>
      <c r="D87" s="22"/>
      <c r="E87" s="22"/>
      <c r="F87" s="22"/>
    </row>
    <row r="88" spans="1:6" ht="11.25" customHeight="1">
      <c r="C88" s="24"/>
      <c r="D88" s="23"/>
    </row>
    <row r="89" spans="1:6" ht="11.25" customHeight="1">
      <c r="C89" s="24"/>
      <c r="D89" s="23"/>
    </row>
    <row r="90" spans="1:6" ht="11.25" customHeight="1">
      <c r="C90" s="24"/>
      <c r="D90" s="23"/>
    </row>
    <row r="91" spans="1:6" ht="11.25" customHeight="1">
      <c r="C91" s="24"/>
      <c r="D91" s="23"/>
    </row>
    <row r="92" spans="1:6" ht="11.25" customHeight="1">
      <c r="C92" s="24"/>
      <c r="D92" s="23"/>
    </row>
    <row r="93" spans="1:6" ht="11.25" customHeight="1">
      <c r="C93" s="24"/>
      <c r="D93" s="23"/>
    </row>
    <row r="94" spans="1:6" ht="11.25" customHeight="1">
      <c r="C94" s="24"/>
      <c r="D94" s="23"/>
    </row>
    <row r="95" spans="1:6" ht="11.25" customHeight="1">
      <c r="C95" s="24"/>
      <c r="D95" s="23"/>
    </row>
    <row r="96" spans="1:6" ht="11.25" customHeight="1">
      <c r="C96" s="24"/>
      <c r="D96" s="23"/>
    </row>
    <row r="97" spans="1:4" ht="11.25" customHeight="1">
      <c r="C97" s="24"/>
      <c r="D97" s="23"/>
    </row>
    <row r="98" spans="1:4" ht="11.25" customHeight="1">
      <c r="C98" s="24"/>
      <c r="D98" s="23"/>
    </row>
    <row r="99" spans="1:4" ht="11.25" customHeight="1">
      <c r="C99" s="24"/>
      <c r="D99" s="23"/>
    </row>
    <row r="100" spans="1:4" ht="11.25" customHeight="1">
      <c r="C100" s="24"/>
      <c r="D100" s="23"/>
    </row>
    <row r="101" spans="1:4" ht="11.25" customHeight="1">
      <c r="C101" s="24"/>
      <c r="D101" s="23"/>
    </row>
    <row r="102" spans="1:4" ht="11.25" customHeight="1">
      <c r="C102" s="24"/>
      <c r="D102" s="23"/>
    </row>
    <row r="103" spans="1:4" ht="11.25" customHeight="1">
      <c r="C103" s="24"/>
      <c r="D103" s="23"/>
    </row>
    <row r="104" spans="1:4" ht="11.25" customHeight="1">
      <c r="C104" s="24"/>
      <c r="D104" s="23"/>
    </row>
    <row r="105" spans="1:4" ht="11.25" customHeight="1">
      <c r="C105" s="24"/>
      <c r="D105" s="23"/>
    </row>
    <row r="106" spans="1:4" ht="11.25" customHeight="1">
      <c r="C106" s="24"/>
      <c r="D106" s="23"/>
    </row>
    <row r="107" spans="1:4" ht="11.25" customHeight="1">
      <c r="C107" s="24"/>
      <c r="D107" s="23"/>
    </row>
    <row r="108" spans="1:4" ht="23.25" customHeight="1"/>
    <row r="109" spans="1:4" ht="9.9499999999999993" customHeight="1"/>
    <row r="110" spans="1:4" ht="12.75" customHeight="1">
      <c r="A110" s="24"/>
      <c r="B110" s="24"/>
      <c r="C110" s="25"/>
    </row>
  </sheetData>
  <mergeCells count="7">
    <mergeCell ref="F16:F17"/>
    <mergeCell ref="D3:E3"/>
    <mergeCell ref="A7:D7"/>
    <mergeCell ref="B16:B17"/>
    <mergeCell ref="C16:C17"/>
    <mergeCell ref="D16:D17"/>
    <mergeCell ref="E16:E17"/>
  </mergeCells>
  <phoneticPr fontId="1" type="noConversion"/>
  <printOptions gridLinesSet="0"/>
  <pageMargins left="0.78740157480314965" right="0.39370078740157483" top="0.59055118110236227" bottom="0.59055118110236227" header="0" footer="0"/>
  <pageSetup paperSize="9" scale="77" pageOrder="overThenDown" orientation="portrait" verticalDpi="300" r:id="rId1"/>
  <headerFooter alignWithMargins="0"/>
  <rowBreaks count="2" manualBreakCount="2">
    <brk id="44" max="5" man="1"/>
    <brk id="76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06"/>
  <sheetViews>
    <sheetView showGridLines="0" workbookViewId="0">
      <selection activeCell="C183" sqref="C183"/>
    </sheetView>
  </sheetViews>
  <sheetFormatPr defaultRowHeight="12.75" customHeight="1"/>
  <cols>
    <col min="1" max="1" width="45.7109375" style="103" customWidth="1"/>
    <col min="2" max="2" width="4.28515625" style="103" customWidth="1"/>
    <col min="3" max="3" width="40.7109375" style="103" customWidth="1"/>
    <col min="4" max="4" width="18.85546875" style="103" customWidth="1"/>
    <col min="5" max="6" width="18.7109375" style="103" customWidth="1"/>
    <col min="7" max="16384" width="9.140625" style="103"/>
  </cols>
  <sheetData>
    <row r="2" spans="1:6" ht="15" customHeight="1">
      <c r="A2" s="156" t="s">
        <v>253</v>
      </c>
      <c r="B2" s="156"/>
      <c r="C2" s="156"/>
      <c r="D2" s="156"/>
      <c r="E2" s="101"/>
      <c r="F2" s="102" t="s">
        <v>254</v>
      </c>
    </row>
    <row r="3" spans="1:6" ht="13.5" customHeight="1" thickBot="1">
      <c r="A3" s="104"/>
      <c r="B3" s="104"/>
      <c r="C3" s="105"/>
      <c r="D3" s="106"/>
      <c r="E3" s="106"/>
      <c r="F3" s="106"/>
    </row>
    <row r="4" spans="1:6" ht="10.15" customHeight="1">
      <c r="A4" s="157" t="s">
        <v>4</v>
      </c>
      <c r="B4" s="160" t="s">
        <v>52</v>
      </c>
      <c r="C4" s="163" t="s">
        <v>53</v>
      </c>
      <c r="D4" s="165" t="s">
        <v>54</v>
      </c>
      <c r="E4" s="168" t="s">
        <v>16</v>
      </c>
      <c r="F4" s="154" t="s">
        <v>55</v>
      </c>
    </row>
    <row r="5" spans="1:6" ht="5.45" customHeight="1">
      <c r="A5" s="158"/>
      <c r="B5" s="161"/>
      <c r="C5" s="164"/>
      <c r="D5" s="166"/>
      <c r="E5" s="169"/>
      <c r="F5" s="155"/>
    </row>
    <row r="6" spans="1:6" ht="9.6" customHeight="1">
      <c r="A6" s="158"/>
      <c r="B6" s="161"/>
      <c r="C6" s="164"/>
      <c r="D6" s="166"/>
      <c r="E6" s="169"/>
      <c r="F6" s="155"/>
    </row>
    <row r="7" spans="1:6" ht="6" customHeight="1">
      <c r="A7" s="158"/>
      <c r="B7" s="161"/>
      <c r="C7" s="164"/>
      <c r="D7" s="166"/>
      <c r="E7" s="169"/>
      <c r="F7" s="155"/>
    </row>
    <row r="8" spans="1:6" ht="6.6" customHeight="1">
      <c r="A8" s="158"/>
      <c r="B8" s="161"/>
      <c r="C8" s="164"/>
      <c r="D8" s="166"/>
      <c r="E8" s="169"/>
      <c r="F8" s="155"/>
    </row>
    <row r="9" spans="1:6" ht="10.9" customHeight="1">
      <c r="A9" s="158"/>
      <c r="B9" s="161"/>
      <c r="C9" s="164"/>
      <c r="D9" s="166"/>
      <c r="E9" s="169"/>
      <c r="F9" s="155"/>
    </row>
    <row r="10" spans="1:6" ht="4.1500000000000004" hidden="1" customHeight="1">
      <c r="A10" s="158"/>
      <c r="B10" s="161"/>
      <c r="C10" s="107"/>
      <c r="D10" s="166"/>
      <c r="E10" s="108"/>
      <c r="F10" s="109"/>
    </row>
    <row r="11" spans="1:6" ht="13.15" hidden="1" customHeight="1">
      <c r="A11" s="159"/>
      <c r="B11" s="162"/>
      <c r="C11" s="110"/>
      <c r="D11" s="167"/>
      <c r="E11" s="111"/>
      <c r="F11" s="112"/>
    </row>
    <row r="12" spans="1:6" ht="13.5" customHeight="1" thickBot="1">
      <c r="A12" s="113">
        <v>1</v>
      </c>
      <c r="B12" s="114">
        <v>2</v>
      </c>
      <c r="C12" s="115">
        <v>3</v>
      </c>
      <c r="D12" s="116" t="s">
        <v>1</v>
      </c>
      <c r="E12" s="117" t="s">
        <v>17</v>
      </c>
      <c r="F12" s="118" t="s">
        <v>18</v>
      </c>
    </row>
    <row r="13" spans="1:6">
      <c r="A13" s="119" t="s">
        <v>255</v>
      </c>
      <c r="B13" s="120" t="s">
        <v>256</v>
      </c>
      <c r="C13" s="121" t="s">
        <v>257</v>
      </c>
      <c r="D13" s="122">
        <v>10587000</v>
      </c>
      <c r="E13" s="123">
        <v>1488303.43</v>
      </c>
      <c r="F13" s="124">
        <f>IF(OR(D13="-",IF(E13="-",0,E13)&gt;=IF(D13="-",0,D13)),"-",IF(D13="-",0,D13)-IF(E13="-",0,E13))</f>
        <v>9098696.5700000003</v>
      </c>
    </row>
    <row r="14" spans="1:6">
      <c r="A14" s="125" t="s">
        <v>5</v>
      </c>
      <c r="B14" s="126"/>
      <c r="C14" s="127"/>
      <c r="D14" s="128"/>
      <c r="E14" s="129"/>
      <c r="F14" s="130"/>
    </row>
    <row r="15" spans="1:6" ht="22.5">
      <c r="A15" s="119" t="s">
        <v>258</v>
      </c>
      <c r="B15" s="120" t="s">
        <v>256</v>
      </c>
      <c r="C15" s="121" t="s">
        <v>259</v>
      </c>
      <c r="D15" s="122">
        <v>10587000</v>
      </c>
      <c r="E15" s="123">
        <v>1488303.43</v>
      </c>
      <c r="F15" s="124">
        <f t="shared" ref="F15:F78" si="0">IF(OR(D15="-",IF(E15="-",0,E15)&gt;=IF(D15="-",0,D15)),"-",IF(D15="-",0,D15)-IF(E15="-",0,E15))</f>
        <v>9098696.5700000003</v>
      </c>
    </row>
    <row r="16" spans="1:6">
      <c r="A16" s="119" t="s">
        <v>260</v>
      </c>
      <c r="B16" s="120" t="s">
        <v>256</v>
      </c>
      <c r="C16" s="121" t="s">
        <v>261</v>
      </c>
      <c r="D16" s="122">
        <v>4946000</v>
      </c>
      <c r="E16" s="123">
        <v>750062.01</v>
      </c>
      <c r="F16" s="124">
        <f t="shared" si="0"/>
        <v>4195937.99</v>
      </c>
    </row>
    <row r="17" spans="1:6" ht="45">
      <c r="A17" s="119" t="s">
        <v>56</v>
      </c>
      <c r="B17" s="120" t="s">
        <v>256</v>
      </c>
      <c r="C17" s="121" t="s">
        <v>262</v>
      </c>
      <c r="D17" s="122">
        <v>4790700</v>
      </c>
      <c r="E17" s="123">
        <v>727162.01</v>
      </c>
      <c r="F17" s="124">
        <f t="shared" si="0"/>
        <v>4063537.99</v>
      </c>
    </row>
    <row r="18" spans="1:6" ht="22.5">
      <c r="A18" s="131" t="s">
        <v>263</v>
      </c>
      <c r="B18" s="132" t="s">
        <v>256</v>
      </c>
      <c r="C18" s="133" t="s">
        <v>264</v>
      </c>
      <c r="D18" s="134">
        <v>4790500</v>
      </c>
      <c r="E18" s="135">
        <v>726962.01</v>
      </c>
      <c r="F18" s="136">
        <f t="shared" si="0"/>
        <v>4063537.99</v>
      </c>
    </row>
    <row r="19" spans="1:6" ht="22.5">
      <c r="A19" s="131" t="s">
        <v>132</v>
      </c>
      <c r="B19" s="132" t="s">
        <v>256</v>
      </c>
      <c r="C19" s="133" t="s">
        <v>265</v>
      </c>
      <c r="D19" s="134">
        <v>4790500</v>
      </c>
      <c r="E19" s="135">
        <v>726962.01</v>
      </c>
      <c r="F19" s="136">
        <f t="shared" si="0"/>
        <v>4063537.99</v>
      </c>
    </row>
    <row r="20" spans="1:6" ht="78.75">
      <c r="A20" s="137" t="s">
        <v>266</v>
      </c>
      <c r="B20" s="132" t="s">
        <v>256</v>
      </c>
      <c r="C20" s="133" t="s">
        <v>267</v>
      </c>
      <c r="D20" s="134">
        <v>4229600</v>
      </c>
      <c r="E20" s="135">
        <v>619620.44999999995</v>
      </c>
      <c r="F20" s="136">
        <f t="shared" si="0"/>
        <v>3609979.55</v>
      </c>
    </row>
    <row r="21" spans="1:6" ht="56.25">
      <c r="A21" s="131" t="s">
        <v>268</v>
      </c>
      <c r="B21" s="132" t="s">
        <v>256</v>
      </c>
      <c r="C21" s="133" t="s">
        <v>269</v>
      </c>
      <c r="D21" s="134">
        <v>4229600</v>
      </c>
      <c r="E21" s="135">
        <v>619620.44999999995</v>
      </c>
      <c r="F21" s="136">
        <f t="shared" si="0"/>
        <v>3609979.55</v>
      </c>
    </row>
    <row r="22" spans="1:6" ht="22.5">
      <c r="A22" s="131" t="s">
        <v>69</v>
      </c>
      <c r="B22" s="132" t="s">
        <v>256</v>
      </c>
      <c r="C22" s="133" t="s">
        <v>270</v>
      </c>
      <c r="D22" s="134">
        <v>4229600</v>
      </c>
      <c r="E22" s="135">
        <v>619620.44999999995</v>
      </c>
      <c r="F22" s="136">
        <f t="shared" si="0"/>
        <v>3609979.55</v>
      </c>
    </row>
    <row r="23" spans="1:6" ht="22.5">
      <c r="A23" s="131" t="s">
        <v>271</v>
      </c>
      <c r="B23" s="132" t="s">
        <v>256</v>
      </c>
      <c r="C23" s="133" t="s">
        <v>272</v>
      </c>
      <c r="D23" s="134">
        <v>3088600</v>
      </c>
      <c r="E23" s="135">
        <v>500390.12</v>
      </c>
      <c r="F23" s="136">
        <f t="shared" si="0"/>
        <v>2588209.88</v>
      </c>
    </row>
    <row r="24" spans="1:6" ht="33.75">
      <c r="A24" s="131" t="s">
        <v>129</v>
      </c>
      <c r="B24" s="132" t="s">
        <v>256</v>
      </c>
      <c r="C24" s="133" t="s">
        <v>273</v>
      </c>
      <c r="D24" s="134">
        <v>208200</v>
      </c>
      <c r="E24" s="135" t="s">
        <v>51</v>
      </c>
      <c r="F24" s="136">
        <f t="shared" si="0"/>
        <v>208200</v>
      </c>
    </row>
    <row r="25" spans="1:6" ht="33.75">
      <c r="A25" s="131" t="s">
        <v>167</v>
      </c>
      <c r="B25" s="132" t="s">
        <v>256</v>
      </c>
      <c r="C25" s="133" t="s">
        <v>274</v>
      </c>
      <c r="D25" s="134">
        <v>932800</v>
      </c>
      <c r="E25" s="135">
        <v>119230.33</v>
      </c>
      <c r="F25" s="136">
        <f t="shared" si="0"/>
        <v>813569.67</v>
      </c>
    </row>
    <row r="26" spans="1:6" ht="67.5">
      <c r="A26" s="137" t="s">
        <v>275</v>
      </c>
      <c r="B26" s="132" t="s">
        <v>256</v>
      </c>
      <c r="C26" s="133" t="s">
        <v>276</v>
      </c>
      <c r="D26" s="134">
        <v>560900</v>
      </c>
      <c r="E26" s="135">
        <v>107341.56</v>
      </c>
      <c r="F26" s="136">
        <f t="shared" si="0"/>
        <v>453558.44</v>
      </c>
    </row>
    <row r="27" spans="1:6" ht="22.5">
      <c r="A27" s="131" t="s">
        <v>145</v>
      </c>
      <c r="B27" s="132" t="s">
        <v>256</v>
      </c>
      <c r="C27" s="133" t="s">
        <v>277</v>
      </c>
      <c r="D27" s="134">
        <v>560900</v>
      </c>
      <c r="E27" s="135">
        <v>107341.56</v>
      </c>
      <c r="F27" s="136">
        <f t="shared" si="0"/>
        <v>453558.44</v>
      </c>
    </row>
    <row r="28" spans="1:6" ht="22.5">
      <c r="A28" s="131" t="s">
        <v>144</v>
      </c>
      <c r="B28" s="132" t="s">
        <v>256</v>
      </c>
      <c r="C28" s="133" t="s">
        <v>278</v>
      </c>
      <c r="D28" s="134">
        <v>560900</v>
      </c>
      <c r="E28" s="135">
        <v>107341.56</v>
      </c>
      <c r="F28" s="136">
        <f t="shared" si="0"/>
        <v>453558.44</v>
      </c>
    </row>
    <row r="29" spans="1:6">
      <c r="A29" s="131" t="s">
        <v>206</v>
      </c>
      <c r="B29" s="132" t="s">
        <v>256</v>
      </c>
      <c r="C29" s="133" t="s">
        <v>279</v>
      </c>
      <c r="D29" s="134">
        <v>560900</v>
      </c>
      <c r="E29" s="135">
        <v>107341.56</v>
      </c>
      <c r="F29" s="136">
        <f t="shared" si="0"/>
        <v>453558.44</v>
      </c>
    </row>
    <row r="30" spans="1:6" ht="22.5">
      <c r="A30" s="131" t="s">
        <v>222</v>
      </c>
      <c r="B30" s="132" t="s">
        <v>256</v>
      </c>
      <c r="C30" s="133" t="s">
        <v>280</v>
      </c>
      <c r="D30" s="134">
        <v>200</v>
      </c>
      <c r="E30" s="135">
        <v>200</v>
      </c>
      <c r="F30" s="136" t="str">
        <f t="shared" si="0"/>
        <v>-</v>
      </c>
    </row>
    <row r="31" spans="1:6">
      <c r="A31" s="131" t="s">
        <v>223</v>
      </c>
      <c r="B31" s="132" t="s">
        <v>256</v>
      </c>
      <c r="C31" s="133" t="s">
        <v>281</v>
      </c>
      <c r="D31" s="134">
        <v>200</v>
      </c>
      <c r="E31" s="135">
        <v>200</v>
      </c>
      <c r="F31" s="136" t="str">
        <f t="shared" si="0"/>
        <v>-</v>
      </c>
    </row>
    <row r="32" spans="1:6" ht="101.25">
      <c r="A32" s="137" t="s">
        <v>282</v>
      </c>
      <c r="B32" s="132" t="s">
        <v>256</v>
      </c>
      <c r="C32" s="133" t="s">
        <v>283</v>
      </c>
      <c r="D32" s="134">
        <v>200</v>
      </c>
      <c r="E32" s="135">
        <v>200</v>
      </c>
      <c r="F32" s="136" t="str">
        <f t="shared" si="0"/>
        <v>-</v>
      </c>
    </row>
    <row r="33" spans="1:6" ht="22.5">
      <c r="A33" s="131" t="s">
        <v>145</v>
      </c>
      <c r="B33" s="132" t="s">
        <v>256</v>
      </c>
      <c r="C33" s="133" t="s">
        <v>284</v>
      </c>
      <c r="D33" s="134">
        <v>200</v>
      </c>
      <c r="E33" s="135">
        <v>200</v>
      </c>
      <c r="F33" s="136" t="str">
        <f t="shared" si="0"/>
        <v>-</v>
      </c>
    </row>
    <row r="34" spans="1:6" ht="22.5">
      <c r="A34" s="131" t="s">
        <v>144</v>
      </c>
      <c r="B34" s="132" t="s">
        <v>256</v>
      </c>
      <c r="C34" s="133" t="s">
        <v>285</v>
      </c>
      <c r="D34" s="134">
        <v>200</v>
      </c>
      <c r="E34" s="135">
        <v>200</v>
      </c>
      <c r="F34" s="136" t="str">
        <f t="shared" si="0"/>
        <v>-</v>
      </c>
    </row>
    <row r="35" spans="1:6">
      <c r="A35" s="131" t="s">
        <v>206</v>
      </c>
      <c r="B35" s="132" t="s">
        <v>256</v>
      </c>
      <c r="C35" s="133" t="s">
        <v>286</v>
      </c>
      <c r="D35" s="134">
        <v>200</v>
      </c>
      <c r="E35" s="135">
        <v>200</v>
      </c>
      <c r="F35" s="136" t="str">
        <f t="shared" si="0"/>
        <v>-</v>
      </c>
    </row>
    <row r="36" spans="1:6">
      <c r="A36" s="119" t="s">
        <v>57</v>
      </c>
      <c r="B36" s="120" t="s">
        <v>256</v>
      </c>
      <c r="C36" s="121" t="s">
        <v>287</v>
      </c>
      <c r="D36" s="122">
        <v>10000</v>
      </c>
      <c r="E36" s="123" t="s">
        <v>51</v>
      </c>
      <c r="F36" s="124">
        <f t="shared" si="0"/>
        <v>10000</v>
      </c>
    </row>
    <row r="37" spans="1:6" ht="22.5">
      <c r="A37" s="131" t="s">
        <v>222</v>
      </c>
      <c r="B37" s="132" t="s">
        <v>256</v>
      </c>
      <c r="C37" s="133" t="s">
        <v>288</v>
      </c>
      <c r="D37" s="134">
        <v>10000</v>
      </c>
      <c r="E37" s="135" t="s">
        <v>51</v>
      </c>
      <c r="F37" s="136">
        <f t="shared" si="0"/>
        <v>10000</v>
      </c>
    </row>
    <row r="38" spans="1:6">
      <c r="A38" s="131" t="s">
        <v>78</v>
      </c>
      <c r="B38" s="132" t="s">
        <v>256</v>
      </c>
      <c r="C38" s="133" t="s">
        <v>289</v>
      </c>
      <c r="D38" s="134">
        <v>10000</v>
      </c>
      <c r="E38" s="135" t="s">
        <v>51</v>
      </c>
      <c r="F38" s="136">
        <f t="shared" si="0"/>
        <v>10000</v>
      </c>
    </row>
    <row r="39" spans="1:6" ht="56.25">
      <c r="A39" s="131" t="s">
        <v>290</v>
      </c>
      <c r="B39" s="132" t="s">
        <v>256</v>
      </c>
      <c r="C39" s="133" t="s">
        <v>291</v>
      </c>
      <c r="D39" s="134">
        <v>10000</v>
      </c>
      <c r="E39" s="135" t="s">
        <v>51</v>
      </c>
      <c r="F39" s="136">
        <f t="shared" si="0"/>
        <v>10000</v>
      </c>
    </row>
    <row r="40" spans="1:6">
      <c r="A40" s="131" t="s">
        <v>66</v>
      </c>
      <c r="B40" s="132" t="s">
        <v>256</v>
      </c>
      <c r="C40" s="133" t="s">
        <v>292</v>
      </c>
      <c r="D40" s="134">
        <v>10000</v>
      </c>
      <c r="E40" s="135" t="s">
        <v>51</v>
      </c>
      <c r="F40" s="136">
        <f t="shared" si="0"/>
        <v>10000</v>
      </c>
    </row>
    <row r="41" spans="1:6">
      <c r="A41" s="131" t="s">
        <v>68</v>
      </c>
      <c r="B41" s="132" t="s">
        <v>256</v>
      </c>
      <c r="C41" s="133" t="s">
        <v>293</v>
      </c>
      <c r="D41" s="134">
        <v>10000</v>
      </c>
      <c r="E41" s="135" t="s">
        <v>51</v>
      </c>
      <c r="F41" s="136">
        <f t="shared" si="0"/>
        <v>10000</v>
      </c>
    </row>
    <row r="42" spans="1:6">
      <c r="A42" s="119" t="s">
        <v>58</v>
      </c>
      <c r="B42" s="120" t="s">
        <v>256</v>
      </c>
      <c r="C42" s="121" t="s">
        <v>294</v>
      </c>
      <c r="D42" s="122">
        <v>145300</v>
      </c>
      <c r="E42" s="123">
        <v>22900</v>
      </c>
      <c r="F42" s="124">
        <f t="shared" si="0"/>
        <v>122400</v>
      </c>
    </row>
    <row r="43" spans="1:6" ht="22.5">
      <c r="A43" s="131" t="s">
        <v>263</v>
      </c>
      <c r="B43" s="132" t="s">
        <v>256</v>
      </c>
      <c r="C43" s="133" t="s">
        <v>295</v>
      </c>
      <c r="D43" s="134">
        <v>16500</v>
      </c>
      <c r="E43" s="135" t="s">
        <v>51</v>
      </c>
      <c r="F43" s="136">
        <f t="shared" si="0"/>
        <v>16500</v>
      </c>
    </row>
    <row r="44" spans="1:6" ht="22.5">
      <c r="A44" s="131" t="s">
        <v>132</v>
      </c>
      <c r="B44" s="132" t="s">
        <v>256</v>
      </c>
      <c r="C44" s="133" t="s">
        <v>296</v>
      </c>
      <c r="D44" s="134">
        <v>16500</v>
      </c>
      <c r="E44" s="135" t="s">
        <v>51</v>
      </c>
      <c r="F44" s="136">
        <f t="shared" si="0"/>
        <v>16500</v>
      </c>
    </row>
    <row r="45" spans="1:6" ht="56.25">
      <c r="A45" s="131" t="s">
        <v>297</v>
      </c>
      <c r="B45" s="132" t="s">
        <v>256</v>
      </c>
      <c r="C45" s="133" t="s">
        <v>298</v>
      </c>
      <c r="D45" s="134">
        <v>16500</v>
      </c>
      <c r="E45" s="135" t="s">
        <v>51</v>
      </c>
      <c r="F45" s="136">
        <f t="shared" si="0"/>
        <v>16500</v>
      </c>
    </row>
    <row r="46" spans="1:6">
      <c r="A46" s="131" t="s">
        <v>66</v>
      </c>
      <c r="B46" s="132" t="s">
        <v>256</v>
      </c>
      <c r="C46" s="133" t="s">
        <v>299</v>
      </c>
      <c r="D46" s="134">
        <v>16500</v>
      </c>
      <c r="E46" s="135" t="s">
        <v>51</v>
      </c>
      <c r="F46" s="136">
        <f t="shared" si="0"/>
        <v>16500</v>
      </c>
    </row>
    <row r="47" spans="1:6">
      <c r="A47" s="131" t="s">
        <v>67</v>
      </c>
      <c r="B47" s="132" t="s">
        <v>256</v>
      </c>
      <c r="C47" s="133" t="s">
        <v>300</v>
      </c>
      <c r="D47" s="134">
        <v>16500</v>
      </c>
      <c r="E47" s="135" t="s">
        <v>51</v>
      </c>
      <c r="F47" s="136">
        <f t="shared" si="0"/>
        <v>16500</v>
      </c>
    </row>
    <row r="48" spans="1:6" ht="22.5">
      <c r="A48" s="131" t="s">
        <v>301</v>
      </c>
      <c r="B48" s="132" t="s">
        <v>256</v>
      </c>
      <c r="C48" s="133" t="s">
        <v>302</v>
      </c>
      <c r="D48" s="134">
        <v>7300</v>
      </c>
      <c r="E48" s="135" t="s">
        <v>51</v>
      </c>
      <c r="F48" s="136">
        <f t="shared" si="0"/>
        <v>7300</v>
      </c>
    </row>
    <row r="49" spans="1:6">
      <c r="A49" s="131" t="s">
        <v>303</v>
      </c>
      <c r="B49" s="132" t="s">
        <v>256</v>
      </c>
      <c r="C49" s="133" t="s">
        <v>304</v>
      </c>
      <c r="D49" s="134">
        <v>9200</v>
      </c>
      <c r="E49" s="135" t="s">
        <v>51</v>
      </c>
      <c r="F49" s="136">
        <f t="shared" si="0"/>
        <v>9200</v>
      </c>
    </row>
    <row r="50" spans="1:6" ht="22.5">
      <c r="A50" s="131" t="s">
        <v>305</v>
      </c>
      <c r="B50" s="132" t="s">
        <v>256</v>
      </c>
      <c r="C50" s="133" t="s">
        <v>306</v>
      </c>
      <c r="D50" s="134">
        <v>88800</v>
      </c>
      <c r="E50" s="135">
        <v>2900</v>
      </c>
      <c r="F50" s="136">
        <f t="shared" si="0"/>
        <v>85900</v>
      </c>
    </row>
    <row r="51" spans="1:6" ht="33.75">
      <c r="A51" s="131" t="s">
        <v>307</v>
      </c>
      <c r="B51" s="132" t="s">
        <v>256</v>
      </c>
      <c r="C51" s="133" t="s">
        <v>308</v>
      </c>
      <c r="D51" s="134">
        <v>68800</v>
      </c>
      <c r="E51" s="135">
        <v>2900</v>
      </c>
      <c r="F51" s="136">
        <f t="shared" si="0"/>
        <v>65900</v>
      </c>
    </row>
    <row r="52" spans="1:6" ht="78.75">
      <c r="A52" s="137" t="s">
        <v>309</v>
      </c>
      <c r="B52" s="132" t="s">
        <v>256</v>
      </c>
      <c r="C52" s="133" t="s">
        <v>310</v>
      </c>
      <c r="D52" s="134">
        <v>54400</v>
      </c>
      <c r="E52" s="135">
        <v>500</v>
      </c>
      <c r="F52" s="136">
        <f t="shared" si="0"/>
        <v>53900</v>
      </c>
    </row>
    <row r="53" spans="1:6" ht="22.5">
      <c r="A53" s="131" t="s">
        <v>145</v>
      </c>
      <c r="B53" s="132" t="s">
        <v>256</v>
      </c>
      <c r="C53" s="133" t="s">
        <v>311</v>
      </c>
      <c r="D53" s="134">
        <v>54400</v>
      </c>
      <c r="E53" s="135">
        <v>500</v>
      </c>
      <c r="F53" s="136">
        <f t="shared" si="0"/>
        <v>53900</v>
      </c>
    </row>
    <row r="54" spans="1:6" ht="22.5">
      <c r="A54" s="131" t="s">
        <v>144</v>
      </c>
      <c r="B54" s="132" t="s">
        <v>256</v>
      </c>
      <c r="C54" s="133" t="s">
        <v>312</v>
      </c>
      <c r="D54" s="134">
        <v>54400</v>
      </c>
      <c r="E54" s="135">
        <v>500</v>
      </c>
      <c r="F54" s="136">
        <f t="shared" si="0"/>
        <v>53900</v>
      </c>
    </row>
    <row r="55" spans="1:6">
      <c r="A55" s="131" t="s">
        <v>206</v>
      </c>
      <c r="B55" s="132" t="s">
        <v>256</v>
      </c>
      <c r="C55" s="133" t="s">
        <v>313</v>
      </c>
      <c r="D55" s="134">
        <v>54400</v>
      </c>
      <c r="E55" s="135">
        <v>500</v>
      </c>
      <c r="F55" s="136">
        <f t="shared" si="0"/>
        <v>53900</v>
      </c>
    </row>
    <row r="56" spans="1:6" ht="90">
      <c r="A56" s="137" t="s">
        <v>314</v>
      </c>
      <c r="B56" s="132" t="s">
        <v>256</v>
      </c>
      <c r="C56" s="133" t="s">
        <v>315</v>
      </c>
      <c r="D56" s="134">
        <v>14400</v>
      </c>
      <c r="E56" s="135">
        <v>2400</v>
      </c>
      <c r="F56" s="136">
        <f t="shared" si="0"/>
        <v>12000</v>
      </c>
    </row>
    <row r="57" spans="1:6" ht="22.5">
      <c r="A57" s="131" t="s">
        <v>145</v>
      </c>
      <c r="B57" s="132" t="s">
        <v>256</v>
      </c>
      <c r="C57" s="133" t="s">
        <v>316</v>
      </c>
      <c r="D57" s="134">
        <v>14400</v>
      </c>
      <c r="E57" s="135">
        <v>2400</v>
      </c>
      <c r="F57" s="136">
        <f t="shared" si="0"/>
        <v>12000</v>
      </c>
    </row>
    <row r="58" spans="1:6" ht="22.5">
      <c r="A58" s="131" t="s">
        <v>144</v>
      </c>
      <c r="B58" s="132" t="s">
        <v>256</v>
      </c>
      <c r="C58" s="133" t="s">
        <v>317</v>
      </c>
      <c r="D58" s="134">
        <v>14400</v>
      </c>
      <c r="E58" s="135">
        <v>2400</v>
      </c>
      <c r="F58" s="136">
        <f t="shared" si="0"/>
        <v>12000</v>
      </c>
    </row>
    <row r="59" spans="1:6">
      <c r="A59" s="131" t="s">
        <v>206</v>
      </c>
      <c r="B59" s="132" t="s">
        <v>256</v>
      </c>
      <c r="C59" s="133" t="s">
        <v>318</v>
      </c>
      <c r="D59" s="134">
        <v>14400</v>
      </c>
      <c r="E59" s="135">
        <v>2400</v>
      </c>
      <c r="F59" s="136">
        <f t="shared" si="0"/>
        <v>12000</v>
      </c>
    </row>
    <row r="60" spans="1:6" ht="22.5">
      <c r="A60" s="131" t="s">
        <v>319</v>
      </c>
      <c r="B60" s="132" t="s">
        <v>256</v>
      </c>
      <c r="C60" s="133" t="s">
        <v>320</v>
      </c>
      <c r="D60" s="134">
        <v>20000</v>
      </c>
      <c r="E60" s="135" t="s">
        <v>51</v>
      </c>
      <c r="F60" s="136">
        <f t="shared" si="0"/>
        <v>20000</v>
      </c>
    </row>
    <row r="61" spans="1:6" ht="56.25">
      <c r="A61" s="131" t="s">
        <v>321</v>
      </c>
      <c r="B61" s="132" t="s">
        <v>256</v>
      </c>
      <c r="C61" s="133" t="s">
        <v>322</v>
      </c>
      <c r="D61" s="134">
        <v>20000</v>
      </c>
      <c r="E61" s="135" t="s">
        <v>51</v>
      </c>
      <c r="F61" s="136">
        <f t="shared" si="0"/>
        <v>20000</v>
      </c>
    </row>
    <row r="62" spans="1:6" ht="22.5">
      <c r="A62" s="131" t="s">
        <v>145</v>
      </c>
      <c r="B62" s="132" t="s">
        <v>256</v>
      </c>
      <c r="C62" s="133" t="s">
        <v>323</v>
      </c>
      <c r="D62" s="134">
        <v>20000</v>
      </c>
      <c r="E62" s="135" t="s">
        <v>51</v>
      </c>
      <c r="F62" s="136">
        <f t="shared" si="0"/>
        <v>20000</v>
      </c>
    </row>
    <row r="63" spans="1:6" ht="22.5">
      <c r="A63" s="131" t="s">
        <v>144</v>
      </c>
      <c r="B63" s="132" t="s">
        <v>256</v>
      </c>
      <c r="C63" s="133" t="s">
        <v>324</v>
      </c>
      <c r="D63" s="134">
        <v>20000</v>
      </c>
      <c r="E63" s="135" t="s">
        <v>51</v>
      </c>
      <c r="F63" s="136">
        <f t="shared" si="0"/>
        <v>20000</v>
      </c>
    </row>
    <row r="64" spans="1:6">
      <c r="A64" s="131" t="s">
        <v>206</v>
      </c>
      <c r="B64" s="132" t="s">
        <v>256</v>
      </c>
      <c r="C64" s="133" t="s">
        <v>325</v>
      </c>
      <c r="D64" s="134">
        <v>20000</v>
      </c>
      <c r="E64" s="135" t="s">
        <v>51</v>
      </c>
      <c r="F64" s="136">
        <f t="shared" si="0"/>
        <v>20000</v>
      </c>
    </row>
    <row r="65" spans="1:6" ht="45">
      <c r="A65" s="131" t="s">
        <v>80</v>
      </c>
      <c r="B65" s="132" t="s">
        <v>256</v>
      </c>
      <c r="C65" s="133" t="s">
        <v>326</v>
      </c>
      <c r="D65" s="134">
        <v>1000</v>
      </c>
      <c r="E65" s="135" t="s">
        <v>51</v>
      </c>
      <c r="F65" s="136">
        <f t="shared" si="0"/>
        <v>1000</v>
      </c>
    </row>
    <row r="66" spans="1:6" ht="18.75" customHeight="1">
      <c r="A66" s="131" t="s">
        <v>327</v>
      </c>
      <c r="B66" s="132" t="s">
        <v>256</v>
      </c>
      <c r="C66" s="133" t="s">
        <v>328</v>
      </c>
      <c r="D66" s="134">
        <v>1000</v>
      </c>
      <c r="E66" s="135" t="s">
        <v>51</v>
      </c>
      <c r="F66" s="136">
        <f t="shared" si="0"/>
        <v>1000</v>
      </c>
    </row>
    <row r="67" spans="1:6" ht="74.25" customHeight="1">
      <c r="A67" s="137" t="s">
        <v>329</v>
      </c>
      <c r="B67" s="132" t="s">
        <v>256</v>
      </c>
      <c r="C67" s="133" t="s">
        <v>330</v>
      </c>
      <c r="D67" s="134">
        <v>1000</v>
      </c>
      <c r="E67" s="135" t="s">
        <v>51</v>
      </c>
      <c r="F67" s="136">
        <f t="shared" si="0"/>
        <v>1000</v>
      </c>
    </row>
    <row r="68" spans="1:6" ht="22.5">
      <c r="A68" s="131" t="s">
        <v>145</v>
      </c>
      <c r="B68" s="132" t="s">
        <v>256</v>
      </c>
      <c r="C68" s="133" t="s">
        <v>331</v>
      </c>
      <c r="D68" s="134">
        <v>1000</v>
      </c>
      <c r="E68" s="135" t="s">
        <v>51</v>
      </c>
      <c r="F68" s="136">
        <f t="shared" si="0"/>
        <v>1000</v>
      </c>
    </row>
    <row r="69" spans="1:6" ht="22.5">
      <c r="A69" s="131" t="s">
        <v>144</v>
      </c>
      <c r="B69" s="132" t="s">
        <v>256</v>
      </c>
      <c r="C69" s="133" t="s">
        <v>332</v>
      </c>
      <c r="D69" s="134">
        <v>1000</v>
      </c>
      <c r="E69" s="135" t="s">
        <v>51</v>
      </c>
      <c r="F69" s="136">
        <f t="shared" si="0"/>
        <v>1000</v>
      </c>
    </row>
    <row r="70" spans="1:6">
      <c r="A70" s="131" t="s">
        <v>206</v>
      </c>
      <c r="B70" s="132" t="s">
        <v>256</v>
      </c>
      <c r="C70" s="133" t="s">
        <v>333</v>
      </c>
      <c r="D70" s="134">
        <v>1000</v>
      </c>
      <c r="E70" s="135" t="s">
        <v>51</v>
      </c>
      <c r="F70" s="136">
        <f t="shared" si="0"/>
        <v>1000</v>
      </c>
    </row>
    <row r="71" spans="1:6" ht="22.5">
      <c r="A71" s="131" t="s">
        <v>222</v>
      </c>
      <c r="B71" s="132" t="s">
        <v>256</v>
      </c>
      <c r="C71" s="133" t="s">
        <v>334</v>
      </c>
      <c r="D71" s="134">
        <v>39000</v>
      </c>
      <c r="E71" s="135">
        <v>20000</v>
      </c>
      <c r="F71" s="136">
        <f t="shared" si="0"/>
        <v>19000</v>
      </c>
    </row>
    <row r="72" spans="1:6">
      <c r="A72" s="131" t="s">
        <v>223</v>
      </c>
      <c r="B72" s="132" t="s">
        <v>256</v>
      </c>
      <c r="C72" s="133" t="s">
        <v>335</v>
      </c>
      <c r="D72" s="134">
        <v>39000</v>
      </c>
      <c r="E72" s="135">
        <v>20000</v>
      </c>
      <c r="F72" s="136">
        <f t="shared" si="0"/>
        <v>19000</v>
      </c>
    </row>
    <row r="73" spans="1:6" ht="67.5">
      <c r="A73" s="131" t="s">
        <v>336</v>
      </c>
      <c r="B73" s="132" t="s">
        <v>256</v>
      </c>
      <c r="C73" s="133" t="s">
        <v>337</v>
      </c>
      <c r="D73" s="134">
        <v>20000</v>
      </c>
      <c r="E73" s="135">
        <v>20000</v>
      </c>
      <c r="F73" s="136" t="str">
        <f t="shared" si="0"/>
        <v>-</v>
      </c>
    </row>
    <row r="74" spans="1:6">
      <c r="A74" s="131" t="s">
        <v>66</v>
      </c>
      <c r="B74" s="132" t="s">
        <v>256</v>
      </c>
      <c r="C74" s="133" t="s">
        <v>338</v>
      </c>
      <c r="D74" s="134">
        <v>20000</v>
      </c>
      <c r="E74" s="135">
        <v>20000</v>
      </c>
      <c r="F74" s="136" t="str">
        <f t="shared" si="0"/>
        <v>-</v>
      </c>
    </row>
    <row r="75" spans="1:6">
      <c r="A75" s="131" t="s">
        <v>67</v>
      </c>
      <c r="B75" s="132" t="s">
        <v>256</v>
      </c>
      <c r="C75" s="133" t="s">
        <v>339</v>
      </c>
      <c r="D75" s="134">
        <v>20000</v>
      </c>
      <c r="E75" s="135">
        <v>20000</v>
      </c>
      <c r="F75" s="136" t="str">
        <f t="shared" si="0"/>
        <v>-</v>
      </c>
    </row>
    <row r="76" spans="1:6">
      <c r="A76" s="131" t="s">
        <v>340</v>
      </c>
      <c r="B76" s="132" t="s">
        <v>256</v>
      </c>
      <c r="C76" s="133" t="s">
        <v>341</v>
      </c>
      <c r="D76" s="134">
        <v>20000</v>
      </c>
      <c r="E76" s="135">
        <v>20000</v>
      </c>
      <c r="F76" s="136" t="str">
        <f t="shared" si="0"/>
        <v>-</v>
      </c>
    </row>
    <row r="77" spans="1:6" ht="78.75">
      <c r="A77" s="137" t="s">
        <v>342</v>
      </c>
      <c r="B77" s="132" t="s">
        <v>256</v>
      </c>
      <c r="C77" s="133" t="s">
        <v>343</v>
      </c>
      <c r="D77" s="134">
        <v>19000</v>
      </c>
      <c r="E77" s="135" t="s">
        <v>51</v>
      </c>
      <c r="F77" s="136">
        <f t="shared" si="0"/>
        <v>19000</v>
      </c>
    </row>
    <row r="78" spans="1:6" ht="22.5">
      <c r="A78" s="131" t="s">
        <v>145</v>
      </c>
      <c r="B78" s="132" t="s">
        <v>256</v>
      </c>
      <c r="C78" s="133" t="s">
        <v>344</v>
      </c>
      <c r="D78" s="134">
        <v>19000</v>
      </c>
      <c r="E78" s="135" t="s">
        <v>51</v>
      </c>
      <c r="F78" s="136">
        <f t="shared" si="0"/>
        <v>19000</v>
      </c>
    </row>
    <row r="79" spans="1:6" ht="22.5">
      <c r="A79" s="131" t="s">
        <v>144</v>
      </c>
      <c r="B79" s="132" t="s">
        <v>256</v>
      </c>
      <c r="C79" s="133" t="s">
        <v>345</v>
      </c>
      <c r="D79" s="134">
        <v>19000</v>
      </c>
      <c r="E79" s="135" t="s">
        <v>51</v>
      </c>
      <c r="F79" s="136">
        <f t="shared" ref="F79:F142" si="1">IF(OR(D79="-",IF(E79="-",0,E79)&gt;=IF(D79="-",0,D79)),"-",IF(D79="-",0,D79)-IF(E79="-",0,E79))</f>
        <v>19000</v>
      </c>
    </row>
    <row r="80" spans="1:6">
      <c r="A80" s="131" t="s">
        <v>206</v>
      </c>
      <c r="B80" s="132" t="s">
        <v>256</v>
      </c>
      <c r="C80" s="133" t="s">
        <v>346</v>
      </c>
      <c r="D80" s="134">
        <v>19000</v>
      </c>
      <c r="E80" s="135" t="s">
        <v>51</v>
      </c>
      <c r="F80" s="136">
        <f t="shared" si="1"/>
        <v>19000</v>
      </c>
    </row>
    <row r="81" spans="1:6">
      <c r="A81" s="119" t="s">
        <v>347</v>
      </c>
      <c r="B81" s="120" t="s">
        <v>256</v>
      </c>
      <c r="C81" s="121" t="s">
        <v>348</v>
      </c>
      <c r="D81" s="122">
        <v>208200</v>
      </c>
      <c r="E81" s="123">
        <v>33461.4</v>
      </c>
      <c r="F81" s="124">
        <f t="shared" si="1"/>
        <v>174738.6</v>
      </c>
    </row>
    <row r="82" spans="1:6">
      <c r="A82" s="119" t="s">
        <v>79</v>
      </c>
      <c r="B82" s="120" t="s">
        <v>256</v>
      </c>
      <c r="C82" s="121" t="s">
        <v>349</v>
      </c>
      <c r="D82" s="122">
        <v>208200</v>
      </c>
      <c r="E82" s="123">
        <v>33461.4</v>
      </c>
      <c r="F82" s="124">
        <f t="shared" si="1"/>
        <v>174738.6</v>
      </c>
    </row>
    <row r="83" spans="1:6" ht="22.5">
      <c r="A83" s="131" t="s">
        <v>222</v>
      </c>
      <c r="B83" s="132" t="s">
        <v>256</v>
      </c>
      <c r="C83" s="133" t="s">
        <v>350</v>
      </c>
      <c r="D83" s="134">
        <v>208200</v>
      </c>
      <c r="E83" s="135">
        <v>33461.4</v>
      </c>
      <c r="F83" s="136">
        <f t="shared" si="1"/>
        <v>174738.6</v>
      </c>
    </row>
    <row r="84" spans="1:6">
      <c r="A84" s="131" t="s">
        <v>223</v>
      </c>
      <c r="B84" s="132" t="s">
        <v>256</v>
      </c>
      <c r="C84" s="133" t="s">
        <v>351</v>
      </c>
      <c r="D84" s="134">
        <v>208200</v>
      </c>
      <c r="E84" s="135">
        <v>33461.4</v>
      </c>
      <c r="F84" s="136">
        <f t="shared" si="1"/>
        <v>174738.6</v>
      </c>
    </row>
    <row r="85" spans="1:6" ht="67.5">
      <c r="A85" s="131" t="s">
        <v>352</v>
      </c>
      <c r="B85" s="132" t="s">
        <v>256</v>
      </c>
      <c r="C85" s="133" t="s">
        <v>353</v>
      </c>
      <c r="D85" s="134">
        <v>208200</v>
      </c>
      <c r="E85" s="135">
        <v>33461.4</v>
      </c>
      <c r="F85" s="136">
        <f t="shared" si="1"/>
        <v>174738.6</v>
      </c>
    </row>
    <row r="86" spans="1:6" ht="56.25">
      <c r="A86" s="131" t="s">
        <v>268</v>
      </c>
      <c r="B86" s="132" t="s">
        <v>256</v>
      </c>
      <c r="C86" s="133" t="s">
        <v>354</v>
      </c>
      <c r="D86" s="134">
        <v>195900</v>
      </c>
      <c r="E86" s="135">
        <v>33461.4</v>
      </c>
      <c r="F86" s="136">
        <f t="shared" si="1"/>
        <v>162438.6</v>
      </c>
    </row>
    <row r="87" spans="1:6" ht="22.5">
      <c r="A87" s="131" t="s">
        <v>69</v>
      </c>
      <c r="B87" s="132" t="s">
        <v>256</v>
      </c>
      <c r="C87" s="133" t="s">
        <v>355</v>
      </c>
      <c r="D87" s="134">
        <v>195900</v>
      </c>
      <c r="E87" s="135">
        <v>33461.4</v>
      </c>
      <c r="F87" s="136">
        <f t="shared" si="1"/>
        <v>162438.6</v>
      </c>
    </row>
    <row r="88" spans="1:6" ht="22.5">
      <c r="A88" s="131" t="s">
        <v>271</v>
      </c>
      <c r="B88" s="132" t="s">
        <v>256</v>
      </c>
      <c r="C88" s="133" t="s">
        <v>356</v>
      </c>
      <c r="D88" s="134">
        <v>150500</v>
      </c>
      <c r="E88" s="135">
        <v>27026.74</v>
      </c>
      <c r="F88" s="136">
        <f t="shared" si="1"/>
        <v>123473.26</v>
      </c>
    </row>
    <row r="89" spans="1:6" ht="33.75">
      <c r="A89" s="131" t="s">
        <v>167</v>
      </c>
      <c r="B89" s="132" t="s">
        <v>256</v>
      </c>
      <c r="C89" s="133" t="s">
        <v>357</v>
      </c>
      <c r="D89" s="134">
        <v>45400</v>
      </c>
      <c r="E89" s="135">
        <v>6434.66</v>
      </c>
      <c r="F89" s="136">
        <f t="shared" si="1"/>
        <v>38965.339999999997</v>
      </c>
    </row>
    <row r="90" spans="1:6" ht="22.5">
      <c r="A90" s="131" t="s">
        <v>145</v>
      </c>
      <c r="B90" s="132" t="s">
        <v>256</v>
      </c>
      <c r="C90" s="133" t="s">
        <v>358</v>
      </c>
      <c r="D90" s="134">
        <v>12300</v>
      </c>
      <c r="E90" s="135" t="s">
        <v>51</v>
      </c>
      <c r="F90" s="136">
        <f t="shared" si="1"/>
        <v>12300</v>
      </c>
    </row>
    <row r="91" spans="1:6" ht="22.5">
      <c r="A91" s="131" t="s">
        <v>144</v>
      </c>
      <c r="B91" s="132" t="s">
        <v>256</v>
      </c>
      <c r="C91" s="133" t="s">
        <v>359</v>
      </c>
      <c r="D91" s="134">
        <v>12300</v>
      </c>
      <c r="E91" s="135" t="s">
        <v>51</v>
      </c>
      <c r="F91" s="136">
        <f t="shared" si="1"/>
        <v>12300</v>
      </c>
    </row>
    <row r="92" spans="1:6">
      <c r="A92" s="131" t="s">
        <v>206</v>
      </c>
      <c r="B92" s="132" t="s">
        <v>256</v>
      </c>
      <c r="C92" s="133" t="s">
        <v>360</v>
      </c>
      <c r="D92" s="134">
        <v>12300</v>
      </c>
      <c r="E92" s="135" t="s">
        <v>51</v>
      </c>
      <c r="F92" s="136">
        <f t="shared" si="1"/>
        <v>12300</v>
      </c>
    </row>
    <row r="93" spans="1:6" ht="22.5">
      <c r="A93" s="119" t="s">
        <v>361</v>
      </c>
      <c r="B93" s="120" t="s">
        <v>256</v>
      </c>
      <c r="C93" s="121" t="s">
        <v>362</v>
      </c>
      <c r="D93" s="122">
        <v>66000</v>
      </c>
      <c r="E93" s="123" t="s">
        <v>51</v>
      </c>
      <c r="F93" s="124">
        <f t="shared" si="1"/>
        <v>66000</v>
      </c>
    </row>
    <row r="94" spans="1:6" ht="33.75">
      <c r="A94" s="119" t="s">
        <v>59</v>
      </c>
      <c r="B94" s="120" t="s">
        <v>256</v>
      </c>
      <c r="C94" s="121" t="s">
        <v>363</v>
      </c>
      <c r="D94" s="122">
        <v>10000</v>
      </c>
      <c r="E94" s="123" t="s">
        <v>51</v>
      </c>
      <c r="F94" s="124">
        <f t="shared" si="1"/>
        <v>10000</v>
      </c>
    </row>
    <row r="95" spans="1:6" ht="45">
      <c r="A95" s="131" t="s">
        <v>80</v>
      </c>
      <c r="B95" s="132" t="s">
        <v>256</v>
      </c>
      <c r="C95" s="133" t="s">
        <v>364</v>
      </c>
      <c r="D95" s="134">
        <v>10000</v>
      </c>
      <c r="E95" s="135" t="s">
        <v>51</v>
      </c>
      <c r="F95" s="136">
        <f t="shared" si="1"/>
        <v>10000</v>
      </c>
    </row>
    <row r="96" spans="1:6">
      <c r="A96" s="131" t="s">
        <v>365</v>
      </c>
      <c r="B96" s="132" t="s">
        <v>256</v>
      </c>
      <c r="C96" s="133" t="s">
        <v>366</v>
      </c>
      <c r="D96" s="134">
        <v>10000</v>
      </c>
      <c r="E96" s="135" t="s">
        <v>51</v>
      </c>
      <c r="F96" s="136">
        <f t="shared" si="1"/>
        <v>10000</v>
      </c>
    </row>
    <row r="97" spans="1:6" ht="67.5">
      <c r="A97" s="137" t="s">
        <v>367</v>
      </c>
      <c r="B97" s="132" t="s">
        <v>256</v>
      </c>
      <c r="C97" s="133" t="s">
        <v>368</v>
      </c>
      <c r="D97" s="134">
        <v>10000</v>
      </c>
      <c r="E97" s="135" t="s">
        <v>51</v>
      </c>
      <c r="F97" s="136">
        <f t="shared" si="1"/>
        <v>10000</v>
      </c>
    </row>
    <row r="98" spans="1:6" ht="22.5">
      <c r="A98" s="131" t="s">
        <v>145</v>
      </c>
      <c r="B98" s="132" t="s">
        <v>256</v>
      </c>
      <c r="C98" s="133" t="s">
        <v>369</v>
      </c>
      <c r="D98" s="134">
        <v>10000</v>
      </c>
      <c r="E98" s="135" t="s">
        <v>51</v>
      </c>
      <c r="F98" s="136">
        <f t="shared" si="1"/>
        <v>10000</v>
      </c>
    </row>
    <row r="99" spans="1:6" ht="22.5">
      <c r="A99" s="131" t="s">
        <v>144</v>
      </c>
      <c r="B99" s="132" t="s">
        <v>256</v>
      </c>
      <c r="C99" s="133" t="s">
        <v>370</v>
      </c>
      <c r="D99" s="134">
        <v>10000</v>
      </c>
      <c r="E99" s="135" t="s">
        <v>51</v>
      </c>
      <c r="F99" s="136">
        <f t="shared" si="1"/>
        <v>10000</v>
      </c>
    </row>
    <row r="100" spans="1:6">
      <c r="A100" s="131" t="s">
        <v>206</v>
      </c>
      <c r="B100" s="132" t="s">
        <v>256</v>
      </c>
      <c r="C100" s="133" t="s">
        <v>371</v>
      </c>
      <c r="D100" s="134">
        <v>10000</v>
      </c>
      <c r="E100" s="135" t="s">
        <v>51</v>
      </c>
      <c r="F100" s="136">
        <f t="shared" si="1"/>
        <v>10000</v>
      </c>
    </row>
    <row r="101" spans="1:6">
      <c r="A101" s="119" t="s">
        <v>372</v>
      </c>
      <c r="B101" s="120" t="s">
        <v>256</v>
      </c>
      <c r="C101" s="121" t="s">
        <v>373</v>
      </c>
      <c r="D101" s="122">
        <v>56000</v>
      </c>
      <c r="E101" s="123" t="s">
        <v>51</v>
      </c>
      <c r="F101" s="124">
        <f t="shared" si="1"/>
        <v>56000</v>
      </c>
    </row>
    <row r="102" spans="1:6" ht="45">
      <c r="A102" s="131" t="s">
        <v>80</v>
      </c>
      <c r="B102" s="132" t="s">
        <v>256</v>
      </c>
      <c r="C102" s="133" t="s">
        <v>374</v>
      </c>
      <c r="D102" s="134">
        <v>56000</v>
      </c>
      <c r="E102" s="135" t="s">
        <v>51</v>
      </c>
      <c r="F102" s="136">
        <f t="shared" si="1"/>
        <v>56000</v>
      </c>
    </row>
    <row r="103" spans="1:6">
      <c r="A103" s="131" t="s">
        <v>81</v>
      </c>
      <c r="B103" s="132" t="s">
        <v>256</v>
      </c>
      <c r="C103" s="133" t="s">
        <v>375</v>
      </c>
      <c r="D103" s="134">
        <v>56000</v>
      </c>
      <c r="E103" s="135" t="s">
        <v>51</v>
      </c>
      <c r="F103" s="136">
        <f t="shared" si="1"/>
        <v>56000</v>
      </c>
    </row>
    <row r="104" spans="1:6" ht="78.75">
      <c r="A104" s="137" t="s">
        <v>376</v>
      </c>
      <c r="B104" s="132" t="s">
        <v>256</v>
      </c>
      <c r="C104" s="133" t="s">
        <v>377</v>
      </c>
      <c r="D104" s="134">
        <v>56000</v>
      </c>
      <c r="E104" s="135" t="s">
        <v>51</v>
      </c>
      <c r="F104" s="136">
        <f t="shared" si="1"/>
        <v>56000</v>
      </c>
    </row>
    <row r="105" spans="1:6" ht="22.5">
      <c r="A105" s="131" t="s">
        <v>145</v>
      </c>
      <c r="B105" s="132" t="s">
        <v>256</v>
      </c>
      <c r="C105" s="133" t="s">
        <v>378</v>
      </c>
      <c r="D105" s="134">
        <v>56000</v>
      </c>
      <c r="E105" s="135" t="s">
        <v>51</v>
      </c>
      <c r="F105" s="136">
        <f t="shared" si="1"/>
        <v>56000</v>
      </c>
    </row>
    <row r="106" spans="1:6" ht="22.5">
      <c r="A106" s="131" t="s">
        <v>144</v>
      </c>
      <c r="B106" s="132" t="s">
        <v>256</v>
      </c>
      <c r="C106" s="133" t="s">
        <v>379</v>
      </c>
      <c r="D106" s="134">
        <v>56000</v>
      </c>
      <c r="E106" s="135" t="s">
        <v>51</v>
      </c>
      <c r="F106" s="136">
        <f t="shared" si="1"/>
        <v>56000</v>
      </c>
    </row>
    <row r="107" spans="1:6">
      <c r="A107" s="131" t="s">
        <v>206</v>
      </c>
      <c r="B107" s="132" t="s">
        <v>256</v>
      </c>
      <c r="C107" s="133" t="s">
        <v>380</v>
      </c>
      <c r="D107" s="134">
        <v>56000</v>
      </c>
      <c r="E107" s="135" t="s">
        <v>51</v>
      </c>
      <c r="F107" s="136">
        <f t="shared" si="1"/>
        <v>56000</v>
      </c>
    </row>
    <row r="108" spans="1:6">
      <c r="A108" s="119" t="s">
        <v>381</v>
      </c>
      <c r="B108" s="120" t="s">
        <v>256</v>
      </c>
      <c r="C108" s="121" t="s">
        <v>382</v>
      </c>
      <c r="D108" s="122">
        <v>1550100</v>
      </c>
      <c r="E108" s="123">
        <v>99927.22</v>
      </c>
      <c r="F108" s="124">
        <f t="shared" si="1"/>
        <v>1450172.78</v>
      </c>
    </row>
    <row r="109" spans="1:6">
      <c r="A109" s="119" t="s">
        <v>70</v>
      </c>
      <c r="B109" s="120" t="s">
        <v>256</v>
      </c>
      <c r="C109" s="121" t="s">
        <v>383</v>
      </c>
      <c r="D109" s="122">
        <v>1550100</v>
      </c>
      <c r="E109" s="123">
        <v>99927.22</v>
      </c>
      <c r="F109" s="124">
        <f t="shared" si="1"/>
        <v>1450172.78</v>
      </c>
    </row>
    <row r="110" spans="1:6" ht="22.5">
      <c r="A110" s="131" t="s">
        <v>82</v>
      </c>
      <c r="B110" s="132" t="s">
        <v>256</v>
      </c>
      <c r="C110" s="133" t="s">
        <v>384</v>
      </c>
      <c r="D110" s="134">
        <v>1550100</v>
      </c>
      <c r="E110" s="135">
        <v>99927.22</v>
      </c>
      <c r="F110" s="136">
        <f t="shared" si="1"/>
        <v>1450172.78</v>
      </c>
    </row>
    <row r="111" spans="1:6" ht="22.5">
      <c r="A111" s="131" t="s">
        <v>385</v>
      </c>
      <c r="B111" s="132" t="s">
        <v>256</v>
      </c>
      <c r="C111" s="133" t="s">
        <v>386</v>
      </c>
      <c r="D111" s="134">
        <v>1500100</v>
      </c>
      <c r="E111" s="135">
        <v>99927.22</v>
      </c>
      <c r="F111" s="136">
        <f t="shared" si="1"/>
        <v>1400172.78</v>
      </c>
    </row>
    <row r="112" spans="1:6" ht="78.75">
      <c r="A112" s="137" t="s">
        <v>387</v>
      </c>
      <c r="B112" s="132" t="s">
        <v>256</v>
      </c>
      <c r="C112" s="133" t="s">
        <v>388</v>
      </c>
      <c r="D112" s="134">
        <v>1500100</v>
      </c>
      <c r="E112" s="135">
        <v>99927.22</v>
      </c>
      <c r="F112" s="136">
        <f t="shared" si="1"/>
        <v>1400172.78</v>
      </c>
    </row>
    <row r="113" spans="1:6" ht="22.5">
      <c r="A113" s="131" t="s">
        <v>145</v>
      </c>
      <c r="B113" s="132" t="s">
        <v>256</v>
      </c>
      <c r="C113" s="133" t="s">
        <v>389</v>
      </c>
      <c r="D113" s="134">
        <v>1500100</v>
      </c>
      <c r="E113" s="135">
        <v>99927.22</v>
      </c>
      <c r="F113" s="136">
        <f t="shared" si="1"/>
        <v>1400172.78</v>
      </c>
    </row>
    <row r="114" spans="1:6" ht="22.5">
      <c r="A114" s="131" t="s">
        <v>144</v>
      </c>
      <c r="B114" s="132" t="s">
        <v>256</v>
      </c>
      <c r="C114" s="133" t="s">
        <v>390</v>
      </c>
      <c r="D114" s="134">
        <v>1500100</v>
      </c>
      <c r="E114" s="135">
        <v>99927.22</v>
      </c>
      <c r="F114" s="136">
        <f t="shared" si="1"/>
        <v>1400172.78</v>
      </c>
    </row>
    <row r="115" spans="1:6">
      <c r="A115" s="131" t="s">
        <v>206</v>
      </c>
      <c r="B115" s="132" t="s">
        <v>256</v>
      </c>
      <c r="C115" s="133" t="s">
        <v>391</v>
      </c>
      <c r="D115" s="134">
        <v>1500100</v>
      </c>
      <c r="E115" s="135">
        <v>99927.22</v>
      </c>
      <c r="F115" s="136">
        <f t="shared" si="1"/>
        <v>1400172.78</v>
      </c>
    </row>
    <row r="116" spans="1:6" ht="33.75">
      <c r="A116" s="131" t="s">
        <v>392</v>
      </c>
      <c r="B116" s="132" t="s">
        <v>256</v>
      </c>
      <c r="C116" s="133" t="s">
        <v>393</v>
      </c>
      <c r="D116" s="134">
        <v>50000</v>
      </c>
      <c r="E116" s="135" t="s">
        <v>51</v>
      </c>
      <c r="F116" s="136">
        <f t="shared" si="1"/>
        <v>50000</v>
      </c>
    </row>
    <row r="117" spans="1:6" ht="67.5">
      <c r="A117" s="131" t="s">
        <v>394</v>
      </c>
      <c r="B117" s="132" t="s">
        <v>256</v>
      </c>
      <c r="C117" s="133" t="s">
        <v>395</v>
      </c>
      <c r="D117" s="134">
        <v>50000</v>
      </c>
      <c r="E117" s="135" t="s">
        <v>51</v>
      </c>
      <c r="F117" s="136">
        <f t="shared" si="1"/>
        <v>50000</v>
      </c>
    </row>
    <row r="118" spans="1:6" ht="22.5">
      <c r="A118" s="131" t="s">
        <v>145</v>
      </c>
      <c r="B118" s="132" t="s">
        <v>256</v>
      </c>
      <c r="C118" s="133" t="s">
        <v>396</v>
      </c>
      <c r="D118" s="134">
        <v>50000</v>
      </c>
      <c r="E118" s="135" t="s">
        <v>51</v>
      </c>
      <c r="F118" s="136">
        <f t="shared" si="1"/>
        <v>50000</v>
      </c>
    </row>
    <row r="119" spans="1:6" ht="22.5">
      <c r="A119" s="131" t="s">
        <v>144</v>
      </c>
      <c r="B119" s="132" t="s">
        <v>256</v>
      </c>
      <c r="C119" s="133" t="s">
        <v>397</v>
      </c>
      <c r="D119" s="134">
        <v>50000</v>
      </c>
      <c r="E119" s="135" t="s">
        <v>51</v>
      </c>
      <c r="F119" s="136">
        <f t="shared" si="1"/>
        <v>50000</v>
      </c>
    </row>
    <row r="120" spans="1:6">
      <c r="A120" s="131" t="s">
        <v>206</v>
      </c>
      <c r="B120" s="132" t="s">
        <v>256</v>
      </c>
      <c r="C120" s="133" t="s">
        <v>398</v>
      </c>
      <c r="D120" s="134">
        <v>50000</v>
      </c>
      <c r="E120" s="135" t="s">
        <v>51</v>
      </c>
      <c r="F120" s="136">
        <f t="shared" si="1"/>
        <v>50000</v>
      </c>
    </row>
    <row r="121" spans="1:6">
      <c r="A121" s="119" t="s">
        <v>399</v>
      </c>
      <c r="B121" s="120" t="s">
        <v>256</v>
      </c>
      <c r="C121" s="121" t="s">
        <v>400</v>
      </c>
      <c r="D121" s="122">
        <v>1267200</v>
      </c>
      <c r="E121" s="123">
        <v>115111.1</v>
      </c>
      <c r="F121" s="124">
        <f t="shared" si="1"/>
        <v>1152088.8999999999</v>
      </c>
    </row>
    <row r="122" spans="1:6">
      <c r="A122" s="119" t="s">
        <v>122</v>
      </c>
      <c r="B122" s="120" t="s">
        <v>256</v>
      </c>
      <c r="C122" s="121" t="s">
        <v>401</v>
      </c>
      <c r="D122" s="122">
        <v>46700</v>
      </c>
      <c r="E122" s="123">
        <v>2773.62</v>
      </c>
      <c r="F122" s="124">
        <f t="shared" si="1"/>
        <v>43926.38</v>
      </c>
    </row>
    <row r="123" spans="1:6" ht="33.75">
      <c r="A123" s="131" t="s">
        <v>402</v>
      </c>
      <c r="B123" s="132" t="s">
        <v>256</v>
      </c>
      <c r="C123" s="133" t="s">
        <v>403</v>
      </c>
      <c r="D123" s="134">
        <v>46700</v>
      </c>
      <c r="E123" s="135">
        <v>2773.62</v>
      </c>
      <c r="F123" s="136">
        <f t="shared" si="1"/>
        <v>43926.38</v>
      </c>
    </row>
    <row r="124" spans="1:6" ht="22.5">
      <c r="A124" s="131" t="s">
        <v>123</v>
      </c>
      <c r="B124" s="132" t="s">
        <v>256</v>
      </c>
      <c r="C124" s="133" t="s">
        <v>404</v>
      </c>
      <c r="D124" s="134">
        <v>46700</v>
      </c>
      <c r="E124" s="135">
        <v>2773.62</v>
      </c>
      <c r="F124" s="136">
        <f t="shared" si="1"/>
        <v>43926.38</v>
      </c>
    </row>
    <row r="125" spans="1:6" ht="101.25">
      <c r="A125" s="137" t="s">
        <v>405</v>
      </c>
      <c r="B125" s="132" t="s">
        <v>256</v>
      </c>
      <c r="C125" s="133" t="s">
        <v>406</v>
      </c>
      <c r="D125" s="134">
        <v>16700</v>
      </c>
      <c r="E125" s="135">
        <v>2773.62</v>
      </c>
      <c r="F125" s="136">
        <f t="shared" si="1"/>
        <v>13926.380000000001</v>
      </c>
    </row>
    <row r="126" spans="1:6" ht="22.5">
      <c r="A126" s="131" t="s">
        <v>145</v>
      </c>
      <c r="B126" s="132" t="s">
        <v>256</v>
      </c>
      <c r="C126" s="133" t="s">
        <v>407</v>
      </c>
      <c r="D126" s="134">
        <v>16700</v>
      </c>
      <c r="E126" s="135">
        <v>2773.62</v>
      </c>
      <c r="F126" s="136">
        <f t="shared" si="1"/>
        <v>13926.380000000001</v>
      </c>
    </row>
    <row r="127" spans="1:6" ht="22.5">
      <c r="A127" s="131" t="s">
        <v>144</v>
      </c>
      <c r="B127" s="132" t="s">
        <v>256</v>
      </c>
      <c r="C127" s="133" t="s">
        <v>408</v>
      </c>
      <c r="D127" s="134">
        <v>16700</v>
      </c>
      <c r="E127" s="135">
        <v>2773.62</v>
      </c>
      <c r="F127" s="136">
        <f t="shared" si="1"/>
        <v>13926.380000000001</v>
      </c>
    </row>
    <row r="128" spans="1:6">
      <c r="A128" s="131" t="s">
        <v>206</v>
      </c>
      <c r="B128" s="132" t="s">
        <v>256</v>
      </c>
      <c r="C128" s="133" t="s">
        <v>409</v>
      </c>
      <c r="D128" s="134">
        <v>16700</v>
      </c>
      <c r="E128" s="135">
        <v>2773.62</v>
      </c>
      <c r="F128" s="136">
        <f t="shared" si="1"/>
        <v>13926.380000000001</v>
      </c>
    </row>
    <row r="129" spans="1:6" ht="67.5">
      <c r="A129" s="137" t="s">
        <v>410</v>
      </c>
      <c r="B129" s="132" t="s">
        <v>256</v>
      </c>
      <c r="C129" s="133" t="s">
        <v>411</v>
      </c>
      <c r="D129" s="134">
        <v>30000</v>
      </c>
      <c r="E129" s="135" t="s">
        <v>51</v>
      </c>
      <c r="F129" s="136">
        <f t="shared" si="1"/>
        <v>30000</v>
      </c>
    </row>
    <row r="130" spans="1:6" ht="22.5">
      <c r="A130" s="131" t="s">
        <v>145</v>
      </c>
      <c r="B130" s="132" t="s">
        <v>256</v>
      </c>
      <c r="C130" s="133" t="s">
        <v>412</v>
      </c>
      <c r="D130" s="134">
        <v>30000</v>
      </c>
      <c r="E130" s="135" t="s">
        <v>51</v>
      </c>
      <c r="F130" s="136">
        <f t="shared" si="1"/>
        <v>30000</v>
      </c>
    </row>
    <row r="131" spans="1:6" ht="22.5">
      <c r="A131" s="131" t="s">
        <v>144</v>
      </c>
      <c r="B131" s="132" t="s">
        <v>256</v>
      </c>
      <c r="C131" s="133" t="s">
        <v>413</v>
      </c>
      <c r="D131" s="134">
        <v>30000</v>
      </c>
      <c r="E131" s="135" t="s">
        <v>51</v>
      </c>
      <c r="F131" s="136">
        <f t="shared" si="1"/>
        <v>30000</v>
      </c>
    </row>
    <row r="132" spans="1:6">
      <c r="A132" s="131" t="s">
        <v>206</v>
      </c>
      <c r="B132" s="132" t="s">
        <v>256</v>
      </c>
      <c r="C132" s="133" t="s">
        <v>414</v>
      </c>
      <c r="D132" s="134">
        <v>30000</v>
      </c>
      <c r="E132" s="135" t="s">
        <v>51</v>
      </c>
      <c r="F132" s="136">
        <f t="shared" si="1"/>
        <v>30000</v>
      </c>
    </row>
    <row r="133" spans="1:6">
      <c r="A133" s="119" t="s">
        <v>169</v>
      </c>
      <c r="B133" s="120" t="s">
        <v>256</v>
      </c>
      <c r="C133" s="121" t="s">
        <v>415</v>
      </c>
      <c r="D133" s="122">
        <v>378700</v>
      </c>
      <c r="E133" s="123" t="s">
        <v>51</v>
      </c>
      <c r="F133" s="124">
        <f t="shared" si="1"/>
        <v>378700</v>
      </c>
    </row>
    <row r="134" spans="1:6" ht="33.75">
      <c r="A134" s="131" t="s">
        <v>402</v>
      </c>
      <c r="B134" s="132" t="s">
        <v>256</v>
      </c>
      <c r="C134" s="133" t="s">
        <v>416</v>
      </c>
      <c r="D134" s="134">
        <v>378700</v>
      </c>
      <c r="E134" s="135" t="s">
        <v>51</v>
      </c>
      <c r="F134" s="136">
        <f t="shared" si="1"/>
        <v>378700</v>
      </c>
    </row>
    <row r="135" spans="1:6" ht="22.5">
      <c r="A135" s="131" t="s">
        <v>123</v>
      </c>
      <c r="B135" s="132" t="s">
        <v>256</v>
      </c>
      <c r="C135" s="133" t="s">
        <v>417</v>
      </c>
      <c r="D135" s="134">
        <v>378700</v>
      </c>
      <c r="E135" s="135" t="s">
        <v>51</v>
      </c>
      <c r="F135" s="136">
        <f t="shared" si="1"/>
        <v>378700</v>
      </c>
    </row>
    <row r="136" spans="1:6" ht="78.75">
      <c r="A136" s="137" t="s">
        <v>418</v>
      </c>
      <c r="B136" s="132" t="s">
        <v>256</v>
      </c>
      <c r="C136" s="133" t="s">
        <v>419</v>
      </c>
      <c r="D136" s="134">
        <v>378700</v>
      </c>
      <c r="E136" s="135" t="s">
        <v>51</v>
      </c>
      <c r="F136" s="136">
        <f t="shared" si="1"/>
        <v>378700</v>
      </c>
    </row>
    <row r="137" spans="1:6" ht="22.5">
      <c r="A137" s="131" t="s">
        <v>145</v>
      </c>
      <c r="B137" s="132" t="s">
        <v>256</v>
      </c>
      <c r="C137" s="133" t="s">
        <v>420</v>
      </c>
      <c r="D137" s="134">
        <v>378700</v>
      </c>
      <c r="E137" s="135" t="s">
        <v>51</v>
      </c>
      <c r="F137" s="136">
        <f t="shared" si="1"/>
        <v>378700</v>
      </c>
    </row>
    <row r="138" spans="1:6" ht="22.5">
      <c r="A138" s="131" t="s">
        <v>144</v>
      </c>
      <c r="B138" s="132" t="s">
        <v>256</v>
      </c>
      <c r="C138" s="133" t="s">
        <v>421</v>
      </c>
      <c r="D138" s="134">
        <v>378700</v>
      </c>
      <c r="E138" s="135" t="s">
        <v>51</v>
      </c>
      <c r="F138" s="136">
        <f t="shared" si="1"/>
        <v>378700</v>
      </c>
    </row>
    <row r="139" spans="1:6">
      <c r="A139" s="131" t="s">
        <v>206</v>
      </c>
      <c r="B139" s="132" t="s">
        <v>256</v>
      </c>
      <c r="C139" s="133" t="s">
        <v>422</v>
      </c>
      <c r="D139" s="134">
        <v>378700</v>
      </c>
      <c r="E139" s="135" t="s">
        <v>51</v>
      </c>
      <c r="F139" s="136">
        <f t="shared" si="1"/>
        <v>378700</v>
      </c>
    </row>
    <row r="140" spans="1:6">
      <c r="A140" s="119" t="s">
        <v>60</v>
      </c>
      <c r="B140" s="120" t="s">
        <v>256</v>
      </c>
      <c r="C140" s="121" t="s">
        <v>423</v>
      </c>
      <c r="D140" s="122">
        <v>841800</v>
      </c>
      <c r="E140" s="123">
        <v>112337.48</v>
      </c>
      <c r="F140" s="124">
        <f t="shared" si="1"/>
        <v>729462.52</v>
      </c>
    </row>
    <row r="141" spans="1:6" ht="33.75">
      <c r="A141" s="131" t="s">
        <v>402</v>
      </c>
      <c r="B141" s="132" t="s">
        <v>256</v>
      </c>
      <c r="C141" s="133" t="s">
        <v>424</v>
      </c>
      <c r="D141" s="134">
        <v>826300</v>
      </c>
      <c r="E141" s="135">
        <v>112337.48</v>
      </c>
      <c r="F141" s="136">
        <f t="shared" si="1"/>
        <v>713962.52</v>
      </c>
    </row>
    <row r="142" spans="1:6" ht="22.5">
      <c r="A142" s="131" t="s">
        <v>425</v>
      </c>
      <c r="B142" s="132" t="s">
        <v>256</v>
      </c>
      <c r="C142" s="133" t="s">
        <v>426</v>
      </c>
      <c r="D142" s="134">
        <v>826300</v>
      </c>
      <c r="E142" s="135">
        <v>112337.48</v>
      </c>
      <c r="F142" s="136">
        <f t="shared" si="1"/>
        <v>713962.52</v>
      </c>
    </row>
    <row r="143" spans="1:6" ht="67.5">
      <c r="A143" s="131" t="s">
        <v>427</v>
      </c>
      <c r="B143" s="132" t="s">
        <v>256</v>
      </c>
      <c r="C143" s="133" t="s">
        <v>428</v>
      </c>
      <c r="D143" s="134">
        <v>445600</v>
      </c>
      <c r="E143" s="135">
        <v>88380.68</v>
      </c>
      <c r="F143" s="136">
        <f t="shared" ref="F143:F204" si="2">IF(OR(D143="-",IF(E143="-",0,E143)&gt;=IF(D143="-",0,D143)),"-",IF(D143="-",0,D143)-IF(E143="-",0,E143))</f>
        <v>357219.32</v>
      </c>
    </row>
    <row r="144" spans="1:6" ht="22.5">
      <c r="A144" s="131" t="s">
        <v>145</v>
      </c>
      <c r="B144" s="132" t="s">
        <v>256</v>
      </c>
      <c r="C144" s="133" t="s">
        <v>429</v>
      </c>
      <c r="D144" s="134">
        <v>445600</v>
      </c>
      <c r="E144" s="135">
        <v>88380.68</v>
      </c>
      <c r="F144" s="136">
        <f t="shared" si="2"/>
        <v>357219.32</v>
      </c>
    </row>
    <row r="145" spans="1:6" ht="22.5">
      <c r="A145" s="131" t="s">
        <v>144</v>
      </c>
      <c r="B145" s="132" t="s">
        <v>256</v>
      </c>
      <c r="C145" s="133" t="s">
        <v>430</v>
      </c>
      <c r="D145" s="134">
        <v>445600</v>
      </c>
      <c r="E145" s="135">
        <v>88380.68</v>
      </c>
      <c r="F145" s="136">
        <f t="shared" si="2"/>
        <v>357219.32</v>
      </c>
    </row>
    <row r="146" spans="1:6">
      <c r="A146" s="131" t="s">
        <v>206</v>
      </c>
      <c r="B146" s="132" t="s">
        <v>256</v>
      </c>
      <c r="C146" s="133" t="s">
        <v>431</v>
      </c>
      <c r="D146" s="134">
        <v>445600</v>
      </c>
      <c r="E146" s="135">
        <v>88380.68</v>
      </c>
      <c r="F146" s="136">
        <f t="shared" si="2"/>
        <v>357219.32</v>
      </c>
    </row>
    <row r="147" spans="1:6" ht="67.5">
      <c r="A147" s="137" t="s">
        <v>432</v>
      </c>
      <c r="B147" s="132" t="s">
        <v>256</v>
      </c>
      <c r="C147" s="133" t="s">
        <v>433</v>
      </c>
      <c r="D147" s="134">
        <v>54000</v>
      </c>
      <c r="E147" s="135">
        <v>8983.7999999999993</v>
      </c>
      <c r="F147" s="136">
        <f t="shared" si="2"/>
        <v>45016.2</v>
      </c>
    </row>
    <row r="148" spans="1:6" ht="22.5">
      <c r="A148" s="131" t="s">
        <v>145</v>
      </c>
      <c r="B148" s="132" t="s">
        <v>256</v>
      </c>
      <c r="C148" s="133" t="s">
        <v>434</v>
      </c>
      <c r="D148" s="134">
        <v>54000</v>
      </c>
      <c r="E148" s="135">
        <v>8983.7999999999993</v>
      </c>
      <c r="F148" s="136">
        <f t="shared" si="2"/>
        <v>45016.2</v>
      </c>
    </row>
    <row r="149" spans="1:6" ht="22.5">
      <c r="A149" s="131" t="s">
        <v>144</v>
      </c>
      <c r="B149" s="132" t="s">
        <v>256</v>
      </c>
      <c r="C149" s="133" t="s">
        <v>435</v>
      </c>
      <c r="D149" s="134">
        <v>54000</v>
      </c>
      <c r="E149" s="135">
        <v>8983.7999999999993</v>
      </c>
      <c r="F149" s="136">
        <f t="shared" si="2"/>
        <v>45016.2</v>
      </c>
    </row>
    <row r="150" spans="1:6">
      <c r="A150" s="131" t="s">
        <v>206</v>
      </c>
      <c r="B150" s="132" t="s">
        <v>256</v>
      </c>
      <c r="C150" s="133" t="s">
        <v>436</v>
      </c>
      <c r="D150" s="134">
        <v>54000</v>
      </c>
      <c r="E150" s="135">
        <v>8983.7999999999993</v>
      </c>
      <c r="F150" s="136">
        <f t="shared" si="2"/>
        <v>45016.2</v>
      </c>
    </row>
    <row r="151" spans="1:6" ht="78.75">
      <c r="A151" s="137" t="s">
        <v>437</v>
      </c>
      <c r="B151" s="132" t="s">
        <v>256</v>
      </c>
      <c r="C151" s="133" t="s">
        <v>438</v>
      </c>
      <c r="D151" s="134">
        <v>326700</v>
      </c>
      <c r="E151" s="135">
        <v>14973</v>
      </c>
      <c r="F151" s="136">
        <f t="shared" si="2"/>
        <v>311727</v>
      </c>
    </row>
    <row r="152" spans="1:6" ht="22.5">
      <c r="A152" s="131" t="s">
        <v>145</v>
      </c>
      <c r="B152" s="132" t="s">
        <v>256</v>
      </c>
      <c r="C152" s="133" t="s">
        <v>439</v>
      </c>
      <c r="D152" s="134">
        <v>326700</v>
      </c>
      <c r="E152" s="135">
        <v>14973</v>
      </c>
      <c r="F152" s="136">
        <f t="shared" si="2"/>
        <v>311727</v>
      </c>
    </row>
    <row r="153" spans="1:6" ht="22.5">
      <c r="A153" s="131" t="s">
        <v>144</v>
      </c>
      <c r="B153" s="132" t="s">
        <v>256</v>
      </c>
      <c r="C153" s="133" t="s">
        <v>440</v>
      </c>
      <c r="D153" s="134">
        <v>326700</v>
      </c>
      <c r="E153" s="135">
        <v>14973</v>
      </c>
      <c r="F153" s="136">
        <f t="shared" si="2"/>
        <v>311727</v>
      </c>
    </row>
    <row r="154" spans="1:6">
      <c r="A154" s="131" t="s">
        <v>206</v>
      </c>
      <c r="B154" s="132" t="s">
        <v>256</v>
      </c>
      <c r="C154" s="133" t="s">
        <v>441</v>
      </c>
      <c r="D154" s="134">
        <v>326700</v>
      </c>
      <c r="E154" s="135">
        <v>14973</v>
      </c>
      <c r="F154" s="136">
        <f t="shared" si="2"/>
        <v>311727</v>
      </c>
    </row>
    <row r="155" spans="1:6" ht="33.75">
      <c r="A155" s="131" t="s">
        <v>442</v>
      </c>
      <c r="B155" s="132" t="s">
        <v>256</v>
      </c>
      <c r="C155" s="133" t="s">
        <v>443</v>
      </c>
      <c r="D155" s="134">
        <v>15500</v>
      </c>
      <c r="E155" s="135" t="s">
        <v>51</v>
      </c>
      <c r="F155" s="136">
        <f t="shared" si="2"/>
        <v>15500</v>
      </c>
    </row>
    <row r="156" spans="1:6" ht="22.5">
      <c r="A156" s="131" t="s">
        <v>444</v>
      </c>
      <c r="B156" s="132" t="s">
        <v>256</v>
      </c>
      <c r="C156" s="133" t="s">
        <v>445</v>
      </c>
      <c r="D156" s="134">
        <v>15500</v>
      </c>
      <c r="E156" s="135" t="s">
        <v>51</v>
      </c>
      <c r="F156" s="136">
        <f t="shared" si="2"/>
        <v>15500</v>
      </c>
    </row>
    <row r="157" spans="1:6" ht="90">
      <c r="A157" s="137" t="s">
        <v>446</v>
      </c>
      <c r="B157" s="132" t="s">
        <v>256</v>
      </c>
      <c r="C157" s="133" t="s">
        <v>447</v>
      </c>
      <c r="D157" s="134">
        <v>15500</v>
      </c>
      <c r="E157" s="135" t="s">
        <v>51</v>
      </c>
      <c r="F157" s="136">
        <f t="shared" si="2"/>
        <v>15500</v>
      </c>
    </row>
    <row r="158" spans="1:6" ht="22.5">
      <c r="A158" s="131" t="s">
        <v>145</v>
      </c>
      <c r="B158" s="132" t="s">
        <v>256</v>
      </c>
      <c r="C158" s="133" t="s">
        <v>448</v>
      </c>
      <c r="D158" s="134">
        <v>15500</v>
      </c>
      <c r="E158" s="135" t="s">
        <v>51</v>
      </c>
      <c r="F158" s="136">
        <f t="shared" si="2"/>
        <v>15500</v>
      </c>
    </row>
    <row r="159" spans="1:6" ht="22.5">
      <c r="A159" s="131" t="s">
        <v>144</v>
      </c>
      <c r="B159" s="132" t="s">
        <v>256</v>
      </c>
      <c r="C159" s="133" t="s">
        <v>449</v>
      </c>
      <c r="D159" s="134">
        <v>15500</v>
      </c>
      <c r="E159" s="135" t="s">
        <v>51</v>
      </c>
      <c r="F159" s="136">
        <f t="shared" si="2"/>
        <v>15500</v>
      </c>
    </row>
    <row r="160" spans="1:6">
      <c r="A160" s="131" t="s">
        <v>206</v>
      </c>
      <c r="B160" s="132" t="s">
        <v>256</v>
      </c>
      <c r="C160" s="133" t="s">
        <v>450</v>
      </c>
      <c r="D160" s="134">
        <v>15500</v>
      </c>
      <c r="E160" s="135" t="s">
        <v>51</v>
      </c>
      <c r="F160" s="136">
        <f t="shared" si="2"/>
        <v>15500</v>
      </c>
    </row>
    <row r="161" spans="1:6">
      <c r="A161" s="119" t="s">
        <v>451</v>
      </c>
      <c r="B161" s="120" t="s">
        <v>256</v>
      </c>
      <c r="C161" s="121" t="s">
        <v>452</v>
      </c>
      <c r="D161" s="122">
        <v>20000</v>
      </c>
      <c r="E161" s="123">
        <v>2000</v>
      </c>
      <c r="F161" s="124">
        <f t="shared" si="2"/>
        <v>18000</v>
      </c>
    </row>
    <row r="162" spans="1:6" ht="22.5">
      <c r="A162" s="119" t="s">
        <v>191</v>
      </c>
      <c r="B162" s="120" t="s">
        <v>256</v>
      </c>
      <c r="C162" s="121" t="s">
        <v>453</v>
      </c>
      <c r="D162" s="122">
        <v>20000</v>
      </c>
      <c r="E162" s="123">
        <v>2000</v>
      </c>
      <c r="F162" s="124">
        <f t="shared" si="2"/>
        <v>18000</v>
      </c>
    </row>
    <row r="163" spans="1:6" ht="22.5">
      <c r="A163" s="131" t="s">
        <v>305</v>
      </c>
      <c r="B163" s="132" t="s">
        <v>256</v>
      </c>
      <c r="C163" s="133" t="s">
        <v>454</v>
      </c>
      <c r="D163" s="134">
        <v>20000</v>
      </c>
      <c r="E163" s="135">
        <v>2000</v>
      </c>
      <c r="F163" s="136">
        <f t="shared" si="2"/>
        <v>18000</v>
      </c>
    </row>
    <row r="164" spans="1:6" ht="45">
      <c r="A164" s="131" t="s">
        <v>455</v>
      </c>
      <c r="B164" s="132" t="s">
        <v>256</v>
      </c>
      <c r="C164" s="133" t="s">
        <v>456</v>
      </c>
      <c r="D164" s="134">
        <v>20000</v>
      </c>
      <c r="E164" s="135">
        <v>2000</v>
      </c>
      <c r="F164" s="136">
        <f t="shared" si="2"/>
        <v>18000</v>
      </c>
    </row>
    <row r="165" spans="1:6" ht="90">
      <c r="A165" s="137" t="s">
        <v>457</v>
      </c>
      <c r="B165" s="132" t="s">
        <v>256</v>
      </c>
      <c r="C165" s="133" t="s">
        <v>458</v>
      </c>
      <c r="D165" s="134">
        <v>20000</v>
      </c>
      <c r="E165" s="135">
        <v>2000</v>
      </c>
      <c r="F165" s="136">
        <f t="shared" si="2"/>
        <v>18000</v>
      </c>
    </row>
    <row r="166" spans="1:6" ht="22.5">
      <c r="A166" s="131" t="s">
        <v>145</v>
      </c>
      <c r="B166" s="132" t="s">
        <v>256</v>
      </c>
      <c r="C166" s="133" t="s">
        <v>459</v>
      </c>
      <c r="D166" s="134">
        <v>20000</v>
      </c>
      <c r="E166" s="135">
        <v>2000</v>
      </c>
      <c r="F166" s="136">
        <f t="shared" si="2"/>
        <v>18000</v>
      </c>
    </row>
    <row r="167" spans="1:6" ht="22.5">
      <c r="A167" s="131" t="s">
        <v>144</v>
      </c>
      <c r="B167" s="132" t="s">
        <v>256</v>
      </c>
      <c r="C167" s="133" t="s">
        <v>460</v>
      </c>
      <c r="D167" s="134">
        <v>20000</v>
      </c>
      <c r="E167" s="135">
        <v>2000</v>
      </c>
      <c r="F167" s="136">
        <f t="shared" si="2"/>
        <v>18000</v>
      </c>
    </row>
    <row r="168" spans="1:6">
      <c r="A168" s="131" t="s">
        <v>206</v>
      </c>
      <c r="B168" s="132" t="s">
        <v>256</v>
      </c>
      <c r="C168" s="133" t="s">
        <v>461</v>
      </c>
      <c r="D168" s="134">
        <v>20000</v>
      </c>
      <c r="E168" s="135">
        <v>2000</v>
      </c>
      <c r="F168" s="136">
        <f t="shared" si="2"/>
        <v>18000</v>
      </c>
    </row>
    <row r="169" spans="1:6">
      <c r="A169" s="119" t="s">
        <v>462</v>
      </c>
      <c r="B169" s="120" t="s">
        <v>256</v>
      </c>
      <c r="C169" s="121" t="s">
        <v>463</v>
      </c>
      <c r="D169" s="122">
        <v>2428500</v>
      </c>
      <c r="E169" s="123">
        <v>465241.7</v>
      </c>
      <c r="F169" s="124">
        <f t="shared" si="2"/>
        <v>1963258.3</v>
      </c>
    </row>
    <row r="170" spans="1:6">
      <c r="A170" s="119" t="s">
        <v>61</v>
      </c>
      <c r="B170" s="120" t="s">
        <v>256</v>
      </c>
      <c r="C170" s="121" t="s">
        <v>464</v>
      </c>
      <c r="D170" s="122">
        <v>2428500</v>
      </c>
      <c r="E170" s="123">
        <v>465241.7</v>
      </c>
      <c r="F170" s="124">
        <f t="shared" si="2"/>
        <v>1963258.3</v>
      </c>
    </row>
    <row r="171" spans="1:6" ht="22.5">
      <c r="A171" s="131" t="s">
        <v>83</v>
      </c>
      <c r="B171" s="132" t="s">
        <v>256</v>
      </c>
      <c r="C171" s="133" t="s">
        <v>465</v>
      </c>
      <c r="D171" s="134">
        <v>2428500</v>
      </c>
      <c r="E171" s="135">
        <v>465241.7</v>
      </c>
      <c r="F171" s="136">
        <f t="shared" si="2"/>
        <v>1963258.3</v>
      </c>
    </row>
    <row r="172" spans="1:6" ht="22.5">
      <c r="A172" s="131" t="s">
        <v>466</v>
      </c>
      <c r="B172" s="132" t="s">
        <v>256</v>
      </c>
      <c r="C172" s="133" t="s">
        <v>467</v>
      </c>
      <c r="D172" s="134">
        <v>2428500</v>
      </c>
      <c r="E172" s="135">
        <v>465241.7</v>
      </c>
      <c r="F172" s="136">
        <f t="shared" si="2"/>
        <v>1963258.3</v>
      </c>
    </row>
    <row r="173" spans="1:6" ht="67.5">
      <c r="A173" s="137" t="s">
        <v>468</v>
      </c>
      <c r="B173" s="132" t="s">
        <v>256</v>
      </c>
      <c r="C173" s="133" t="s">
        <v>469</v>
      </c>
      <c r="D173" s="134">
        <v>2428500</v>
      </c>
      <c r="E173" s="135">
        <v>465241.7</v>
      </c>
      <c r="F173" s="136">
        <f t="shared" si="2"/>
        <v>1963258.3</v>
      </c>
    </row>
    <row r="174" spans="1:6" ht="22.5">
      <c r="A174" s="131" t="s">
        <v>470</v>
      </c>
      <c r="B174" s="132" t="s">
        <v>256</v>
      </c>
      <c r="C174" s="133" t="s">
        <v>471</v>
      </c>
      <c r="D174" s="134">
        <v>2428500</v>
      </c>
      <c r="E174" s="135">
        <v>465241.7</v>
      </c>
      <c r="F174" s="136">
        <f t="shared" si="2"/>
        <v>1963258.3</v>
      </c>
    </row>
    <row r="175" spans="1:6">
      <c r="A175" s="131" t="s">
        <v>77</v>
      </c>
      <c r="B175" s="132" t="s">
        <v>256</v>
      </c>
      <c r="C175" s="133" t="s">
        <v>472</v>
      </c>
      <c r="D175" s="134">
        <v>2428500</v>
      </c>
      <c r="E175" s="135">
        <v>465241.7</v>
      </c>
      <c r="F175" s="136">
        <f t="shared" si="2"/>
        <v>1963258.3</v>
      </c>
    </row>
    <row r="176" spans="1:6" ht="45">
      <c r="A176" s="131" t="s">
        <v>473</v>
      </c>
      <c r="B176" s="132" t="s">
        <v>256</v>
      </c>
      <c r="C176" s="133" t="s">
        <v>474</v>
      </c>
      <c r="D176" s="134">
        <v>2428500</v>
      </c>
      <c r="E176" s="135">
        <v>465241.7</v>
      </c>
      <c r="F176" s="136">
        <f t="shared" si="2"/>
        <v>1963258.3</v>
      </c>
    </row>
    <row r="177" spans="1:6">
      <c r="A177" s="119" t="s">
        <v>475</v>
      </c>
      <c r="B177" s="120" t="s">
        <v>256</v>
      </c>
      <c r="C177" s="121" t="s">
        <v>476</v>
      </c>
      <c r="D177" s="122">
        <v>90000</v>
      </c>
      <c r="E177" s="123">
        <v>22500</v>
      </c>
      <c r="F177" s="124">
        <f t="shared" si="2"/>
        <v>67500</v>
      </c>
    </row>
    <row r="178" spans="1:6">
      <c r="A178" s="119" t="s">
        <v>127</v>
      </c>
      <c r="B178" s="120" t="s">
        <v>256</v>
      </c>
      <c r="C178" s="121" t="s">
        <v>477</v>
      </c>
      <c r="D178" s="122">
        <v>90000</v>
      </c>
      <c r="E178" s="123">
        <v>22500</v>
      </c>
      <c r="F178" s="124">
        <f t="shared" si="2"/>
        <v>67500</v>
      </c>
    </row>
    <row r="179" spans="1:6" ht="22.5">
      <c r="A179" s="131" t="s">
        <v>305</v>
      </c>
      <c r="B179" s="132" t="s">
        <v>256</v>
      </c>
      <c r="C179" s="133" t="s">
        <v>478</v>
      </c>
      <c r="D179" s="134">
        <v>90000</v>
      </c>
      <c r="E179" s="135">
        <v>22500</v>
      </c>
      <c r="F179" s="136">
        <f t="shared" si="2"/>
        <v>67500</v>
      </c>
    </row>
    <row r="180" spans="1:6" ht="56.25">
      <c r="A180" s="131" t="s">
        <v>84</v>
      </c>
      <c r="B180" s="132" t="s">
        <v>256</v>
      </c>
      <c r="C180" s="133" t="s">
        <v>479</v>
      </c>
      <c r="D180" s="134">
        <v>90000</v>
      </c>
      <c r="E180" s="135">
        <v>22500</v>
      </c>
      <c r="F180" s="136">
        <f t="shared" si="2"/>
        <v>67500</v>
      </c>
    </row>
    <row r="181" spans="1:6" ht="112.5">
      <c r="A181" s="137" t="s">
        <v>480</v>
      </c>
      <c r="B181" s="132" t="s">
        <v>256</v>
      </c>
      <c r="C181" s="133" t="s">
        <v>481</v>
      </c>
      <c r="D181" s="134">
        <v>90000</v>
      </c>
      <c r="E181" s="135">
        <v>22500</v>
      </c>
      <c r="F181" s="136">
        <f t="shared" si="2"/>
        <v>67500</v>
      </c>
    </row>
    <row r="182" spans="1:6">
      <c r="A182" s="131" t="s">
        <v>71</v>
      </c>
      <c r="B182" s="132" t="s">
        <v>256</v>
      </c>
      <c r="C182" s="133" t="s">
        <v>482</v>
      </c>
      <c r="D182" s="134">
        <v>90000</v>
      </c>
      <c r="E182" s="135">
        <v>22500</v>
      </c>
      <c r="F182" s="136">
        <f t="shared" si="2"/>
        <v>67500</v>
      </c>
    </row>
    <row r="183" spans="1:6">
      <c r="A183" s="131" t="s">
        <v>146</v>
      </c>
      <c r="B183" s="132" t="s">
        <v>256</v>
      </c>
      <c r="C183" s="133" t="s">
        <v>483</v>
      </c>
      <c r="D183" s="134">
        <v>90000</v>
      </c>
      <c r="E183" s="135">
        <v>22500</v>
      </c>
      <c r="F183" s="136">
        <f t="shared" si="2"/>
        <v>67500</v>
      </c>
    </row>
    <row r="184" spans="1:6">
      <c r="A184" s="131" t="s">
        <v>128</v>
      </c>
      <c r="B184" s="132" t="s">
        <v>256</v>
      </c>
      <c r="C184" s="133" t="s">
        <v>484</v>
      </c>
      <c r="D184" s="134">
        <v>90000</v>
      </c>
      <c r="E184" s="135">
        <v>22500</v>
      </c>
      <c r="F184" s="136">
        <f t="shared" si="2"/>
        <v>67500</v>
      </c>
    </row>
    <row r="185" spans="1:6">
      <c r="A185" s="119" t="s">
        <v>485</v>
      </c>
      <c r="B185" s="120" t="s">
        <v>256</v>
      </c>
      <c r="C185" s="121" t="s">
        <v>486</v>
      </c>
      <c r="D185" s="122">
        <v>10000</v>
      </c>
      <c r="E185" s="123" t="s">
        <v>51</v>
      </c>
      <c r="F185" s="124">
        <f t="shared" si="2"/>
        <v>10000</v>
      </c>
    </row>
    <row r="186" spans="1:6">
      <c r="A186" s="119" t="s">
        <v>62</v>
      </c>
      <c r="B186" s="120" t="s">
        <v>256</v>
      </c>
      <c r="C186" s="121" t="s">
        <v>487</v>
      </c>
      <c r="D186" s="122">
        <v>10000</v>
      </c>
      <c r="E186" s="123" t="s">
        <v>51</v>
      </c>
      <c r="F186" s="124">
        <f t="shared" si="2"/>
        <v>10000</v>
      </c>
    </row>
    <row r="187" spans="1:6" ht="22.5">
      <c r="A187" s="131" t="s">
        <v>85</v>
      </c>
      <c r="B187" s="132" t="s">
        <v>256</v>
      </c>
      <c r="C187" s="133" t="s">
        <v>488</v>
      </c>
      <c r="D187" s="134">
        <v>10000</v>
      </c>
      <c r="E187" s="135" t="s">
        <v>51</v>
      </c>
      <c r="F187" s="136">
        <f t="shared" si="2"/>
        <v>10000</v>
      </c>
    </row>
    <row r="188" spans="1:6" ht="22.5">
      <c r="A188" s="131" t="s">
        <v>489</v>
      </c>
      <c r="B188" s="132" t="s">
        <v>256</v>
      </c>
      <c r="C188" s="133" t="s">
        <v>490</v>
      </c>
      <c r="D188" s="134">
        <v>5000</v>
      </c>
      <c r="E188" s="135" t="s">
        <v>51</v>
      </c>
      <c r="F188" s="136">
        <f t="shared" si="2"/>
        <v>5000</v>
      </c>
    </row>
    <row r="189" spans="1:6" ht="67.5">
      <c r="A189" s="137" t="s">
        <v>491</v>
      </c>
      <c r="B189" s="132" t="s">
        <v>256</v>
      </c>
      <c r="C189" s="133" t="s">
        <v>492</v>
      </c>
      <c r="D189" s="134">
        <v>5000</v>
      </c>
      <c r="E189" s="135" t="s">
        <v>51</v>
      </c>
      <c r="F189" s="136">
        <f t="shared" si="2"/>
        <v>5000</v>
      </c>
    </row>
    <row r="190" spans="1:6" ht="22.5">
      <c r="A190" s="131" t="s">
        <v>145</v>
      </c>
      <c r="B190" s="132" t="s">
        <v>256</v>
      </c>
      <c r="C190" s="133" t="s">
        <v>493</v>
      </c>
      <c r="D190" s="134">
        <v>5000</v>
      </c>
      <c r="E190" s="135" t="s">
        <v>51</v>
      </c>
      <c r="F190" s="136">
        <f t="shared" si="2"/>
        <v>5000</v>
      </c>
    </row>
    <row r="191" spans="1:6" ht="22.5">
      <c r="A191" s="131" t="s">
        <v>144</v>
      </c>
      <c r="B191" s="132" t="s">
        <v>256</v>
      </c>
      <c r="C191" s="133" t="s">
        <v>494</v>
      </c>
      <c r="D191" s="134">
        <v>5000</v>
      </c>
      <c r="E191" s="135" t="s">
        <v>51</v>
      </c>
      <c r="F191" s="136">
        <f t="shared" si="2"/>
        <v>5000</v>
      </c>
    </row>
    <row r="192" spans="1:6">
      <c r="A192" s="131" t="s">
        <v>206</v>
      </c>
      <c r="B192" s="132" t="s">
        <v>256</v>
      </c>
      <c r="C192" s="133" t="s">
        <v>495</v>
      </c>
      <c r="D192" s="134">
        <v>5000</v>
      </c>
      <c r="E192" s="135" t="s">
        <v>51</v>
      </c>
      <c r="F192" s="136">
        <f t="shared" si="2"/>
        <v>5000</v>
      </c>
    </row>
    <row r="193" spans="1:6" ht="22.5">
      <c r="A193" s="131" t="s">
        <v>496</v>
      </c>
      <c r="B193" s="132" t="s">
        <v>256</v>
      </c>
      <c r="C193" s="133" t="s">
        <v>497</v>
      </c>
      <c r="D193" s="134">
        <v>5000</v>
      </c>
      <c r="E193" s="135" t="s">
        <v>51</v>
      </c>
      <c r="F193" s="136">
        <f t="shared" si="2"/>
        <v>5000</v>
      </c>
    </row>
    <row r="194" spans="1:6" ht="67.5">
      <c r="A194" s="131" t="s">
        <v>498</v>
      </c>
      <c r="B194" s="132" t="s">
        <v>256</v>
      </c>
      <c r="C194" s="133" t="s">
        <v>499</v>
      </c>
      <c r="D194" s="134">
        <v>5000</v>
      </c>
      <c r="E194" s="135" t="s">
        <v>51</v>
      </c>
      <c r="F194" s="136">
        <f t="shared" si="2"/>
        <v>5000</v>
      </c>
    </row>
    <row r="195" spans="1:6" ht="22.5">
      <c r="A195" s="131" t="s">
        <v>145</v>
      </c>
      <c r="B195" s="132" t="s">
        <v>256</v>
      </c>
      <c r="C195" s="133" t="s">
        <v>500</v>
      </c>
      <c r="D195" s="134">
        <v>5000</v>
      </c>
      <c r="E195" s="135" t="s">
        <v>51</v>
      </c>
      <c r="F195" s="136">
        <f t="shared" si="2"/>
        <v>5000</v>
      </c>
    </row>
    <row r="196" spans="1:6" ht="22.5">
      <c r="A196" s="131" t="s">
        <v>144</v>
      </c>
      <c r="B196" s="132" t="s">
        <v>256</v>
      </c>
      <c r="C196" s="133" t="s">
        <v>501</v>
      </c>
      <c r="D196" s="134">
        <v>5000</v>
      </c>
      <c r="E196" s="135" t="s">
        <v>51</v>
      </c>
      <c r="F196" s="136">
        <f t="shared" si="2"/>
        <v>5000</v>
      </c>
    </row>
    <row r="197" spans="1:6">
      <c r="A197" s="131" t="s">
        <v>206</v>
      </c>
      <c r="B197" s="132" t="s">
        <v>256</v>
      </c>
      <c r="C197" s="133" t="s">
        <v>502</v>
      </c>
      <c r="D197" s="134">
        <v>5000</v>
      </c>
      <c r="E197" s="135" t="s">
        <v>51</v>
      </c>
      <c r="F197" s="136">
        <f t="shared" si="2"/>
        <v>5000</v>
      </c>
    </row>
    <row r="198" spans="1:6" ht="22.5">
      <c r="A198" s="119" t="s">
        <v>503</v>
      </c>
      <c r="B198" s="120" t="s">
        <v>256</v>
      </c>
      <c r="C198" s="121" t="s">
        <v>504</v>
      </c>
      <c r="D198" s="122">
        <v>1000</v>
      </c>
      <c r="E198" s="123" t="s">
        <v>51</v>
      </c>
      <c r="F198" s="124">
        <f t="shared" si="2"/>
        <v>1000</v>
      </c>
    </row>
    <row r="199" spans="1:6" ht="22.5">
      <c r="A199" s="119" t="s">
        <v>160</v>
      </c>
      <c r="B199" s="120" t="s">
        <v>256</v>
      </c>
      <c r="C199" s="121" t="s">
        <v>505</v>
      </c>
      <c r="D199" s="122">
        <v>1000</v>
      </c>
      <c r="E199" s="123" t="s">
        <v>51</v>
      </c>
      <c r="F199" s="124">
        <f t="shared" si="2"/>
        <v>1000</v>
      </c>
    </row>
    <row r="200" spans="1:6" ht="22.5">
      <c r="A200" s="131" t="s">
        <v>222</v>
      </c>
      <c r="B200" s="132" t="s">
        <v>256</v>
      </c>
      <c r="C200" s="133" t="s">
        <v>506</v>
      </c>
      <c r="D200" s="134">
        <v>1000</v>
      </c>
      <c r="E200" s="135" t="s">
        <v>51</v>
      </c>
      <c r="F200" s="136">
        <f t="shared" si="2"/>
        <v>1000</v>
      </c>
    </row>
    <row r="201" spans="1:6" ht="27.75" customHeight="1">
      <c r="A201" s="131" t="s">
        <v>507</v>
      </c>
      <c r="B201" s="132" t="s">
        <v>256</v>
      </c>
      <c r="C201" s="133" t="s">
        <v>508</v>
      </c>
      <c r="D201" s="134">
        <v>1000</v>
      </c>
      <c r="E201" s="135" t="s">
        <v>51</v>
      </c>
      <c r="F201" s="136">
        <f t="shared" si="2"/>
        <v>1000</v>
      </c>
    </row>
    <row r="202" spans="1:6" ht="56.25">
      <c r="A202" s="131" t="s">
        <v>509</v>
      </c>
      <c r="B202" s="132" t="s">
        <v>256</v>
      </c>
      <c r="C202" s="133" t="s">
        <v>510</v>
      </c>
      <c r="D202" s="134">
        <v>1000</v>
      </c>
      <c r="E202" s="135" t="s">
        <v>51</v>
      </c>
      <c r="F202" s="136">
        <f t="shared" si="2"/>
        <v>1000</v>
      </c>
    </row>
    <row r="203" spans="1:6">
      <c r="A203" s="131" t="s">
        <v>173</v>
      </c>
      <c r="B203" s="132" t="s">
        <v>256</v>
      </c>
      <c r="C203" s="133" t="s">
        <v>511</v>
      </c>
      <c r="D203" s="134">
        <v>1000</v>
      </c>
      <c r="E203" s="135" t="s">
        <v>51</v>
      </c>
      <c r="F203" s="136">
        <f t="shared" si="2"/>
        <v>1000</v>
      </c>
    </row>
    <row r="204" spans="1:6" ht="13.5" thickBot="1">
      <c r="A204" s="131" t="s">
        <v>512</v>
      </c>
      <c r="B204" s="132" t="s">
        <v>256</v>
      </c>
      <c r="C204" s="133" t="s">
        <v>513</v>
      </c>
      <c r="D204" s="134">
        <v>1000</v>
      </c>
      <c r="E204" s="135" t="s">
        <v>51</v>
      </c>
      <c r="F204" s="136">
        <f t="shared" si="2"/>
        <v>1000</v>
      </c>
    </row>
    <row r="205" spans="1:6" ht="9" customHeight="1" thickBot="1">
      <c r="A205" s="138"/>
      <c r="B205" s="139"/>
      <c r="C205" s="140"/>
      <c r="D205" s="141"/>
      <c r="E205" s="139"/>
      <c r="F205" s="139"/>
    </row>
    <row r="206" spans="1:6" ht="13.5" customHeight="1" thickBot="1">
      <c r="A206" s="142" t="s">
        <v>13</v>
      </c>
      <c r="B206" s="143" t="s">
        <v>514</v>
      </c>
      <c r="C206" s="144" t="s">
        <v>257</v>
      </c>
      <c r="D206" s="145">
        <v>44500</v>
      </c>
      <c r="E206" s="145">
        <v>-95865.63</v>
      </c>
      <c r="F206" s="146" t="s">
        <v>515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4:F14 E16:F16">
    <cfRule type="cellIs" priority="3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64"/>
  <sheetViews>
    <sheetView showGridLines="0" view="pageBreakPreview" zoomScaleSheetLayoutView="100" workbookViewId="0">
      <selection activeCell="D19" sqref="D19"/>
    </sheetView>
  </sheetViews>
  <sheetFormatPr defaultRowHeight="11.25"/>
  <cols>
    <col min="1" max="1" width="27.28515625" style="2" customWidth="1"/>
    <col min="2" max="2" width="4.140625" style="2" customWidth="1"/>
    <col min="3" max="3" width="24.42578125" style="2" customWidth="1"/>
    <col min="4" max="4" width="12.85546875" style="6" customWidth="1"/>
    <col min="5" max="5" width="13.5703125" style="6" customWidth="1"/>
    <col min="6" max="6" width="14.140625" style="30" customWidth="1"/>
    <col min="7" max="16384" width="9.140625" style="30"/>
  </cols>
  <sheetData>
    <row r="1" spans="1:6" ht="15.75">
      <c r="A1" s="170" t="s">
        <v>65</v>
      </c>
      <c r="B1" s="170"/>
      <c r="C1" s="170"/>
      <c r="D1" s="170"/>
      <c r="E1" s="170"/>
      <c r="F1" s="170"/>
    </row>
    <row r="2" spans="1:6" ht="11.25" customHeight="1">
      <c r="A2" s="33"/>
      <c r="B2" s="37"/>
      <c r="C2" s="34"/>
      <c r="D2" s="35"/>
      <c r="E2" s="35"/>
      <c r="F2" s="36"/>
    </row>
    <row r="3" spans="1:6" ht="12">
      <c r="A3" s="78"/>
      <c r="B3" s="79" t="s">
        <v>7</v>
      </c>
      <c r="C3" s="80" t="s">
        <v>27</v>
      </c>
      <c r="D3" s="81" t="s">
        <v>23</v>
      </c>
      <c r="E3" s="80"/>
      <c r="F3" s="79" t="s">
        <v>15</v>
      </c>
    </row>
    <row r="4" spans="1:6" ht="12">
      <c r="A4" s="82" t="s">
        <v>4</v>
      </c>
      <c r="B4" s="83" t="s">
        <v>8</v>
      </c>
      <c r="C4" s="82" t="s">
        <v>6</v>
      </c>
      <c r="D4" s="84" t="s">
        <v>22</v>
      </c>
      <c r="E4" s="84" t="s">
        <v>16</v>
      </c>
      <c r="F4" s="84" t="s">
        <v>2</v>
      </c>
    </row>
    <row r="5" spans="1:6" ht="12">
      <c r="A5" s="85"/>
      <c r="B5" s="83" t="s">
        <v>9</v>
      </c>
      <c r="C5" s="90" t="s">
        <v>24</v>
      </c>
      <c r="D5" s="84" t="s">
        <v>2</v>
      </c>
      <c r="E5" s="82"/>
      <c r="F5" s="83"/>
    </row>
    <row r="6" spans="1:6" ht="10.5" customHeight="1">
      <c r="A6" s="82"/>
      <c r="B6" s="83"/>
      <c r="C6" s="82" t="s">
        <v>25</v>
      </c>
      <c r="D6" s="84"/>
      <c r="E6" s="84"/>
      <c r="F6" s="84"/>
    </row>
    <row r="7" spans="1:6" ht="10.5" customHeight="1">
      <c r="A7" s="82"/>
      <c r="B7" s="83"/>
      <c r="C7" s="90" t="s">
        <v>26</v>
      </c>
      <c r="D7" s="84"/>
      <c r="E7" s="84"/>
      <c r="F7" s="84"/>
    </row>
    <row r="8" spans="1:6" ht="9.75" customHeight="1" thickBot="1">
      <c r="A8" s="19">
        <v>1</v>
      </c>
      <c r="B8" s="26">
        <v>2</v>
      </c>
      <c r="C8" s="26">
        <v>3</v>
      </c>
      <c r="D8" s="14" t="s">
        <v>1</v>
      </c>
      <c r="E8" s="14" t="s">
        <v>17</v>
      </c>
      <c r="F8" s="14" t="s">
        <v>18</v>
      </c>
    </row>
    <row r="9" spans="1:6" ht="46.5" customHeight="1">
      <c r="A9" s="91" t="s">
        <v>207</v>
      </c>
      <c r="B9" s="40" t="s">
        <v>10</v>
      </c>
      <c r="C9" s="64" t="s">
        <v>20</v>
      </c>
      <c r="D9" s="65">
        <f>D12+D18</f>
        <v>-44500</v>
      </c>
      <c r="E9" s="65">
        <f>E17</f>
        <v>95865.629999999888</v>
      </c>
      <c r="F9" s="66">
        <f>D9-E9</f>
        <v>-140365.62999999989</v>
      </c>
    </row>
    <row r="10" spans="1:6" ht="63" customHeight="1">
      <c r="A10" s="92" t="s">
        <v>208</v>
      </c>
      <c r="B10" s="41" t="s">
        <v>11</v>
      </c>
      <c r="C10" s="67" t="s">
        <v>20</v>
      </c>
      <c r="D10" s="68">
        <f>D11</f>
        <v>-992000</v>
      </c>
      <c r="E10" s="68" t="str">
        <f>E11</f>
        <v>-</v>
      </c>
      <c r="F10" s="67" t="s">
        <v>51</v>
      </c>
    </row>
    <row r="11" spans="1:6" ht="49.5" customHeight="1">
      <c r="A11" s="91" t="s">
        <v>239</v>
      </c>
      <c r="B11" s="42" t="s">
        <v>11</v>
      </c>
      <c r="C11" s="98" t="s">
        <v>240</v>
      </c>
      <c r="D11" s="69">
        <f>D12</f>
        <v>-992000</v>
      </c>
      <c r="E11" s="69" t="s">
        <v>51</v>
      </c>
      <c r="F11" s="68"/>
    </row>
    <row r="12" spans="1:6" ht="61.5" customHeight="1">
      <c r="A12" s="91" t="s">
        <v>241</v>
      </c>
      <c r="B12" s="42" t="s">
        <v>11</v>
      </c>
      <c r="C12" s="98" t="s">
        <v>242</v>
      </c>
      <c r="D12" s="69">
        <f>D13+D15</f>
        <v>-992000</v>
      </c>
      <c r="E12" s="69" t="s">
        <v>51</v>
      </c>
      <c r="F12" s="67"/>
    </row>
    <row r="13" spans="1:6" ht="61.5" hidden="1" customHeight="1">
      <c r="A13" s="99" t="s">
        <v>243</v>
      </c>
      <c r="B13" s="42" t="s">
        <v>11</v>
      </c>
      <c r="C13" s="98" t="s">
        <v>244</v>
      </c>
      <c r="D13" s="70">
        <f>D14</f>
        <v>0</v>
      </c>
      <c r="E13" s="70">
        <f>E14</f>
        <v>0</v>
      </c>
      <c r="F13" s="100"/>
    </row>
    <row r="14" spans="1:6" ht="74.25" hidden="1" customHeight="1">
      <c r="A14" s="99" t="s">
        <v>245</v>
      </c>
      <c r="B14" s="42" t="s">
        <v>11</v>
      </c>
      <c r="C14" s="98" t="s">
        <v>246</v>
      </c>
      <c r="D14" s="70">
        <v>0</v>
      </c>
      <c r="E14" s="70">
        <v>0</v>
      </c>
      <c r="F14" s="100"/>
    </row>
    <row r="15" spans="1:6" ht="78" customHeight="1">
      <c r="A15" s="99" t="s">
        <v>247</v>
      </c>
      <c r="B15" s="42" t="s">
        <v>11</v>
      </c>
      <c r="C15" s="98" t="s">
        <v>248</v>
      </c>
      <c r="D15" s="70">
        <f>D16</f>
        <v>-992000</v>
      </c>
      <c r="E15" s="70">
        <f>E16</f>
        <v>0</v>
      </c>
      <c r="F15" s="100"/>
    </row>
    <row r="16" spans="1:6" ht="93.75" customHeight="1">
      <c r="A16" s="99" t="s">
        <v>249</v>
      </c>
      <c r="B16" s="42" t="s">
        <v>11</v>
      </c>
      <c r="C16" s="98" t="s">
        <v>250</v>
      </c>
      <c r="D16" s="70">
        <v>-992000</v>
      </c>
      <c r="E16" s="70">
        <v>0</v>
      </c>
      <c r="F16" s="100"/>
    </row>
    <row r="17" spans="1:6" ht="27" customHeight="1">
      <c r="A17" s="91" t="s">
        <v>166</v>
      </c>
      <c r="B17" s="42" t="s">
        <v>161</v>
      </c>
      <c r="C17" s="71" t="s">
        <v>196</v>
      </c>
      <c r="D17" s="70">
        <f>D18</f>
        <v>947500</v>
      </c>
      <c r="E17" s="70">
        <f>E18</f>
        <v>95865.629999999888</v>
      </c>
      <c r="F17" s="100"/>
    </row>
    <row r="18" spans="1:6" ht="46.5" customHeight="1">
      <c r="A18" s="91" t="s">
        <v>209</v>
      </c>
      <c r="B18" s="42">
        <v>700</v>
      </c>
      <c r="C18" s="71" t="s">
        <v>205</v>
      </c>
      <c r="D18" s="69">
        <f>D19+D23</f>
        <v>947500</v>
      </c>
      <c r="E18" s="69">
        <f>E19+E23</f>
        <v>95865.629999999888</v>
      </c>
      <c r="F18" s="67" t="s">
        <v>12</v>
      </c>
    </row>
    <row r="19" spans="1:6" ht="33" customHeight="1">
      <c r="A19" s="91" t="s">
        <v>47</v>
      </c>
      <c r="B19" s="42">
        <v>710</v>
      </c>
      <c r="C19" s="71" t="s">
        <v>204</v>
      </c>
      <c r="D19" s="72">
        <f t="shared" ref="D19:E21" si="0">D20</f>
        <v>-10631500</v>
      </c>
      <c r="E19" s="69">
        <f>E20</f>
        <v>-2659012.9500000002</v>
      </c>
      <c r="F19" s="67" t="s">
        <v>12</v>
      </c>
    </row>
    <row r="20" spans="1:6" ht="33" customHeight="1">
      <c r="A20" s="91" t="s">
        <v>48</v>
      </c>
      <c r="B20" s="42">
        <v>710</v>
      </c>
      <c r="C20" s="71" t="s">
        <v>203</v>
      </c>
      <c r="D20" s="72">
        <f t="shared" si="0"/>
        <v>-10631500</v>
      </c>
      <c r="E20" s="69">
        <f t="shared" si="0"/>
        <v>-2659012.9500000002</v>
      </c>
      <c r="F20" s="67" t="s">
        <v>12</v>
      </c>
    </row>
    <row r="21" spans="1:6" ht="30.75" customHeight="1">
      <c r="A21" s="91" t="s">
        <v>110</v>
      </c>
      <c r="B21" s="42">
        <v>710</v>
      </c>
      <c r="C21" s="71" t="s">
        <v>202</v>
      </c>
      <c r="D21" s="72">
        <f t="shared" si="0"/>
        <v>-10631500</v>
      </c>
      <c r="E21" s="69">
        <f t="shared" si="0"/>
        <v>-2659012.9500000002</v>
      </c>
      <c r="F21" s="67" t="s">
        <v>12</v>
      </c>
    </row>
    <row r="22" spans="1:6" ht="43.5" customHeight="1">
      <c r="A22" s="91" t="s">
        <v>155</v>
      </c>
      <c r="B22" s="42">
        <v>710</v>
      </c>
      <c r="C22" s="71" t="s">
        <v>201</v>
      </c>
      <c r="D22" s="72">
        <v>-10631500</v>
      </c>
      <c r="E22" s="73">
        <v>-2659012.9500000002</v>
      </c>
      <c r="F22" s="67" t="s">
        <v>12</v>
      </c>
    </row>
    <row r="23" spans="1:6" ht="33.75" customHeight="1">
      <c r="A23" s="91" t="s">
        <v>49</v>
      </c>
      <c r="B23" s="42">
        <v>720</v>
      </c>
      <c r="C23" s="71" t="s">
        <v>200</v>
      </c>
      <c r="D23" s="72">
        <f t="shared" ref="D23:E25" si="1">D24</f>
        <v>11579000</v>
      </c>
      <c r="E23" s="69">
        <f t="shared" si="1"/>
        <v>2754878.58</v>
      </c>
      <c r="F23" s="67" t="s">
        <v>12</v>
      </c>
    </row>
    <row r="24" spans="1:6" ht="36.75" customHeight="1">
      <c r="A24" s="91" t="s">
        <v>50</v>
      </c>
      <c r="B24" s="42">
        <v>720</v>
      </c>
      <c r="C24" s="71" t="s">
        <v>199</v>
      </c>
      <c r="D24" s="72">
        <f t="shared" si="1"/>
        <v>11579000</v>
      </c>
      <c r="E24" s="69">
        <f t="shared" si="1"/>
        <v>2754878.58</v>
      </c>
      <c r="F24" s="67" t="s">
        <v>12</v>
      </c>
    </row>
    <row r="25" spans="1:6" ht="44.25" customHeight="1">
      <c r="A25" s="91" t="s">
        <v>111</v>
      </c>
      <c r="B25" s="42">
        <v>720</v>
      </c>
      <c r="C25" s="71" t="s">
        <v>198</v>
      </c>
      <c r="D25" s="72">
        <f t="shared" si="1"/>
        <v>11579000</v>
      </c>
      <c r="E25" s="69">
        <f t="shared" si="1"/>
        <v>2754878.58</v>
      </c>
      <c r="F25" s="67" t="s">
        <v>12</v>
      </c>
    </row>
    <row r="26" spans="1:6" ht="59.25" customHeight="1" thickBot="1">
      <c r="A26" s="91" t="s">
        <v>156</v>
      </c>
      <c r="B26" s="43">
        <v>720</v>
      </c>
      <c r="C26" s="74" t="s">
        <v>197</v>
      </c>
      <c r="D26" s="75">
        <v>11579000</v>
      </c>
      <c r="E26" s="76">
        <v>2754878.58</v>
      </c>
      <c r="F26" s="77" t="s">
        <v>12</v>
      </c>
    </row>
    <row r="27" spans="1:6" ht="3.75" hidden="1" customHeight="1">
      <c r="A27" s="27"/>
      <c r="B27" s="22"/>
      <c r="C27" s="22"/>
      <c r="D27" s="22"/>
      <c r="E27" s="22"/>
      <c r="F27" s="22"/>
    </row>
    <row r="28" spans="1:6" ht="12.75" hidden="1" customHeight="1">
      <c r="A28" s="27"/>
      <c r="B28" s="22"/>
      <c r="C28" s="22"/>
      <c r="D28" s="22"/>
      <c r="E28" s="22"/>
      <c r="F28" s="22"/>
    </row>
    <row r="29" spans="1:6" ht="12.75" customHeight="1">
      <c r="A29" s="93" t="s">
        <v>142</v>
      </c>
      <c r="B29" s="94"/>
      <c r="C29" s="86"/>
      <c r="D29" s="22"/>
      <c r="E29" s="22"/>
      <c r="F29" s="22"/>
    </row>
    <row r="30" spans="1:6" ht="9" customHeight="1">
      <c r="A30" s="87" t="s">
        <v>114</v>
      </c>
      <c r="B30" s="94"/>
      <c r="C30" s="86"/>
      <c r="D30" s="22"/>
      <c r="E30" s="22"/>
      <c r="F30" s="22"/>
    </row>
    <row r="31" spans="1:6" ht="11.25" customHeight="1">
      <c r="A31" s="93" t="s">
        <v>143</v>
      </c>
      <c r="B31" s="94"/>
      <c r="C31" s="86"/>
      <c r="D31" s="22"/>
      <c r="E31" s="22"/>
      <c r="F31" s="22"/>
    </row>
    <row r="32" spans="1:6" ht="10.5" customHeight="1">
      <c r="A32" s="87" t="s">
        <v>120</v>
      </c>
      <c r="B32" s="94"/>
      <c r="C32" s="86"/>
      <c r="D32" s="22"/>
      <c r="E32" s="22"/>
      <c r="F32" s="22"/>
    </row>
    <row r="33" spans="1:6" ht="11.25" customHeight="1">
      <c r="A33" s="87" t="s">
        <v>159</v>
      </c>
      <c r="B33" s="94"/>
      <c r="C33" s="86"/>
      <c r="D33" s="22"/>
      <c r="E33" s="22"/>
      <c r="F33" s="22"/>
    </row>
    <row r="34" spans="1:6" ht="8.25" customHeight="1">
      <c r="A34" s="87" t="s">
        <v>114</v>
      </c>
      <c r="B34" s="94"/>
      <c r="C34" s="86"/>
      <c r="D34" s="22"/>
      <c r="E34" s="22"/>
      <c r="F34" s="22"/>
    </row>
    <row r="35" spans="1:6" ht="6.75" customHeight="1">
      <c r="A35" s="87"/>
      <c r="B35" s="94"/>
      <c r="C35" s="86"/>
      <c r="D35" s="22"/>
      <c r="E35" s="22"/>
      <c r="F35" s="22"/>
    </row>
    <row r="36" spans="1:6" ht="15" customHeight="1">
      <c r="A36" s="87" t="s">
        <v>121</v>
      </c>
      <c r="B36" s="94"/>
      <c r="C36" s="86"/>
      <c r="D36" s="22"/>
      <c r="E36" s="22"/>
      <c r="F36" s="22"/>
    </row>
    <row r="37" spans="1:6" ht="12.75" customHeight="1">
      <c r="A37" s="29"/>
      <c r="B37" s="28"/>
      <c r="C37" s="22"/>
      <c r="D37" s="22"/>
      <c r="E37" s="22"/>
      <c r="F37" s="22"/>
    </row>
    <row r="38" spans="1:6" ht="12.75" customHeight="1">
      <c r="A38" s="29"/>
      <c r="B38" s="28"/>
      <c r="C38" s="22"/>
      <c r="D38" s="22"/>
      <c r="E38" s="22"/>
      <c r="F38" s="22"/>
    </row>
    <row r="39" spans="1:6" ht="12.75" customHeight="1">
      <c r="A39" s="29"/>
      <c r="B39" s="28"/>
      <c r="C39" s="22"/>
      <c r="D39" s="22"/>
      <c r="E39" s="22"/>
      <c r="F39" s="22"/>
    </row>
    <row r="40" spans="1:6" ht="12.75" customHeight="1">
      <c r="A40" s="29"/>
      <c r="B40" s="28"/>
      <c r="C40" s="22"/>
      <c r="D40" s="22"/>
      <c r="E40" s="22"/>
      <c r="F40" s="22"/>
    </row>
    <row r="41" spans="1:6" ht="22.5" customHeight="1">
      <c r="A41" s="29"/>
      <c r="B41" s="28"/>
      <c r="C41" s="22"/>
      <c r="D41" s="22"/>
      <c r="E41" s="22"/>
      <c r="F41" s="22"/>
    </row>
    <row r="42" spans="1:6" ht="11.25" customHeight="1">
      <c r="C42" s="24"/>
      <c r="D42" s="23"/>
    </row>
    <row r="43" spans="1:6" ht="11.25" customHeight="1">
      <c r="C43" s="24"/>
      <c r="D43" s="23"/>
    </row>
    <row r="44" spans="1:6" ht="11.25" customHeight="1">
      <c r="C44" s="24"/>
      <c r="D44" s="23"/>
    </row>
    <row r="45" spans="1:6" ht="11.25" customHeight="1">
      <c r="C45" s="24"/>
      <c r="D45" s="23"/>
    </row>
    <row r="46" spans="1:6" ht="11.25" customHeight="1">
      <c r="C46" s="24"/>
      <c r="D46" s="23"/>
    </row>
    <row r="47" spans="1:6" ht="11.25" customHeight="1">
      <c r="C47" s="24"/>
      <c r="D47" s="23"/>
    </row>
    <row r="48" spans="1:6" s="6" customFormat="1" ht="11.25" customHeight="1">
      <c r="A48" s="2"/>
      <c r="B48" s="2"/>
      <c r="C48" s="24"/>
      <c r="D48" s="23"/>
      <c r="F48" s="30"/>
    </row>
    <row r="49" spans="1:6" s="6" customFormat="1" ht="11.25" customHeight="1">
      <c r="A49" s="2"/>
      <c r="B49" s="2"/>
      <c r="C49" s="24"/>
      <c r="D49" s="23"/>
      <c r="F49" s="30"/>
    </row>
    <row r="50" spans="1:6" s="6" customFormat="1" ht="11.25" customHeight="1">
      <c r="A50" s="2"/>
      <c r="B50" s="2"/>
      <c r="C50" s="24"/>
      <c r="D50" s="23"/>
      <c r="F50" s="30"/>
    </row>
    <row r="51" spans="1:6" s="6" customFormat="1" ht="11.25" customHeight="1">
      <c r="A51" s="2"/>
      <c r="B51" s="2"/>
      <c r="C51" s="24"/>
      <c r="D51" s="23"/>
      <c r="F51" s="30"/>
    </row>
    <row r="52" spans="1:6" s="6" customFormat="1" ht="11.25" customHeight="1">
      <c r="A52" s="2"/>
      <c r="B52" s="2"/>
      <c r="C52" s="24"/>
      <c r="D52" s="23"/>
      <c r="F52" s="30"/>
    </row>
    <row r="53" spans="1:6" s="6" customFormat="1" ht="11.25" customHeight="1">
      <c r="A53" s="2"/>
      <c r="B53" s="2"/>
      <c r="C53" s="24"/>
      <c r="D53" s="23"/>
      <c r="F53" s="30"/>
    </row>
    <row r="54" spans="1:6" s="6" customFormat="1" ht="11.25" customHeight="1">
      <c r="A54" s="2"/>
      <c r="B54" s="2"/>
      <c r="C54" s="24"/>
      <c r="D54" s="23"/>
      <c r="F54" s="30"/>
    </row>
    <row r="55" spans="1:6" s="6" customFormat="1" ht="11.25" customHeight="1">
      <c r="A55" s="2"/>
      <c r="B55" s="2"/>
      <c r="C55" s="24"/>
      <c r="D55" s="23"/>
      <c r="F55" s="30"/>
    </row>
    <row r="56" spans="1:6" s="6" customFormat="1" ht="11.25" customHeight="1">
      <c r="A56" s="2"/>
      <c r="B56" s="2"/>
      <c r="C56" s="24"/>
      <c r="D56" s="23"/>
      <c r="F56" s="30"/>
    </row>
    <row r="57" spans="1:6" s="6" customFormat="1" ht="11.25" customHeight="1">
      <c r="A57" s="2"/>
      <c r="B57" s="2"/>
      <c r="C57" s="24"/>
      <c r="D57" s="23"/>
      <c r="F57" s="30"/>
    </row>
    <row r="58" spans="1:6" s="6" customFormat="1" ht="11.25" customHeight="1">
      <c r="A58" s="2"/>
      <c r="B58" s="2"/>
      <c r="C58" s="24"/>
      <c r="D58" s="23"/>
      <c r="F58" s="30"/>
    </row>
    <row r="59" spans="1:6" s="6" customFormat="1" ht="11.25" customHeight="1">
      <c r="A59" s="2"/>
      <c r="B59" s="2"/>
      <c r="C59" s="24"/>
      <c r="D59" s="23"/>
      <c r="F59" s="30"/>
    </row>
    <row r="60" spans="1:6" s="6" customFormat="1" ht="11.25" customHeight="1">
      <c r="A60" s="2"/>
      <c r="B60" s="2"/>
      <c r="C60" s="24"/>
      <c r="D60" s="23"/>
      <c r="F60" s="30"/>
    </row>
    <row r="61" spans="1:6" s="6" customFormat="1" ht="11.25" customHeight="1">
      <c r="A61" s="2"/>
      <c r="B61" s="2"/>
      <c r="C61" s="24"/>
      <c r="D61" s="23"/>
      <c r="F61" s="30"/>
    </row>
    <row r="62" spans="1:6" s="6" customFormat="1" ht="23.25" customHeight="1">
      <c r="A62" s="2"/>
      <c r="B62" s="2"/>
      <c r="C62" s="2"/>
      <c r="F62" s="30"/>
    </row>
    <row r="63" spans="1:6" s="6" customFormat="1" ht="9.9499999999999993" customHeight="1">
      <c r="A63" s="2"/>
      <c r="B63" s="2"/>
      <c r="C63" s="2"/>
      <c r="F63" s="30"/>
    </row>
    <row r="64" spans="1:6" s="6" customFormat="1" ht="12.75" customHeight="1">
      <c r="A64" s="24"/>
      <c r="B64" s="24"/>
      <c r="C64" s="25"/>
      <c r="F64" s="30"/>
    </row>
  </sheetData>
  <mergeCells count="1">
    <mergeCell ref="A1:F1"/>
  </mergeCells>
  <printOptions gridLinesSet="0"/>
  <pageMargins left="0.78740157480314965" right="0.39370078740157483" top="0.59055118110236227" bottom="0.59055118110236227" header="0" footer="0"/>
  <pageSetup paperSize="9" scale="79" pageOrder="overThenDown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Лист17</vt:lpstr>
      <vt:lpstr>Доходы</vt:lpstr>
      <vt:lpstr>Расходы</vt:lpstr>
      <vt:lpstr>Источники</vt:lpstr>
      <vt:lpstr>Расходы!APPT</vt:lpstr>
      <vt:lpstr>Расходы!FIO</vt:lpstr>
      <vt:lpstr>Расходы!LAST_CELL</vt:lpstr>
      <vt:lpstr>Расходы!RBEGIN_1</vt:lpstr>
      <vt:lpstr>Расходы!REND_1</vt:lpstr>
      <vt:lpstr>Расходы!SIGN</vt:lpstr>
      <vt:lpstr>Доходы!Область_печати</vt:lpstr>
      <vt:lpstr>Источники!Область_печати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Admin</cp:lastModifiedBy>
  <cp:lastPrinted>2019-02-05T13:02:08Z</cp:lastPrinted>
  <dcterms:created xsi:type="dcterms:W3CDTF">1999-06-18T11:49:53Z</dcterms:created>
  <dcterms:modified xsi:type="dcterms:W3CDTF">2019-04-08T04:58:02Z</dcterms:modified>
</cp:coreProperties>
</file>