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0" yWindow="285" windowWidth="11805" windowHeight="6225" firstSheet="1" activeTab="1"/>
  </bookViews>
  <sheets>
    <sheet name="Лист17" sheetId="1" r:id="rId1"/>
    <sheet name="Доходы" sheetId="3" r:id="rId2"/>
    <sheet name="Расходы" sheetId="10" r:id="rId3"/>
    <sheet name="Источники" sheetId="9" r:id="rId4"/>
  </sheets>
  <definedNames>
    <definedName name="APPT" localSheetId="2">Расходы!$A$21</definedName>
    <definedName name="FIO" localSheetId="2">Расходы!$D$21</definedName>
    <definedName name="LAST_CELL" localSheetId="2">Расходы!$F$199</definedName>
    <definedName name="RBEGIN_1" localSheetId="2">Расходы!$A$13</definedName>
    <definedName name="REND_1" localSheetId="2">Расходы!$A$200</definedName>
    <definedName name="SIGN" localSheetId="2">Расходы!$A$20:$D$22</definedName>
    <definedName name="_xlnm.Print_Area" localSheetId="1">Доходы!$A$1:$F$88</definedName>
    <definedName name="_xlnm.Print_Area" localSheetId="3">Источники!$A$1:$F$37</definedName>
  </definedNames>
  <calcPr calcId="124519"/>
</workbook>
</file>

<file path=xl/calcChain.xml><?xml version="1.0" encoding="utf-8"?>
<calcChain xmlns="http://schemas.openxmlformats.org/spreadsheetml/2006/main">
  <c r="F198" i="10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E20" i="3"/>
  <c r="F79"/>
  <c r="E21" i="9" l="1"/>
  <c r="E62" i="3" l="1"/>
  <c r="E70"/>
  <c r="E71"/>
  <c r="D13" i="9" l="1"/>
  <c r="E25" l="1"/>
  <c r="E24" s="1"/>
  <c r="E23" s="1"/>
  <c r="D25"/>
  <c r="D24" s="1"/>
  <c r="D23" s="1"/>
  <c r="E20"/>
  <c r="E19" s="1"/>
  <c r="D21"/>
  <c r="D20" s="1"/>
  <c r="D19" s="1"/>
  <c r="E15"/>
  <c r="D15"/>
  <c r="D12" s="1"/>
  <c r="D11" s="1"/>
  <c r="D10" s="1"/>
  <c r="E13"/>
  <c r="E60" i="3"/>
  <c r="E59" s="1"/>
  <c r="E58" s="1"/>
  <c r="D60"/>
  <c r="D59" s="1"/>
  <c r="D58" s="1"/>
  <c r="F57"/>
  <c r="D56"/>
  <c r="F48"/>
  <c r="E56"/>
  <c r="E55" s="1"/>
  <c r="E54" s="1"/>
  <c r="E67"/>
  <c r="E65"/>
  <c r="F77"/>
  <c r="F76" s="1"/>
  <c r="F75" s="1"/>
  <c r="E76"/>
  <c r="E75" s="1"/>
  <c r="D76"/>
  <c r="D75" s="1"/>
  <c r="D18" i="9" l="1"/>
  <c r="E12"/>
  <c r="E11" s="1"/>
  <c r="E10" s="1"/>
  <c r="E18"/>
  <c r="E17" s="1"/>
  <c r="F56" i="3"/>
  <c r="F55" s="1"/>
  <c r="F54" s="1"/>
  <c r="D55"/>
  <c r="D54" s="1"/>
  <c r="D9" i="9" l="1"/>
  <c r="D17"/>
  <c r="F17" s="1"/>
  <c r="E9"/>
  <c r="F9" l="1"/>
  <c r="E86" i="3"/>
  <c r="F64"/>
  <c r="F63" s="1"/>
  <c r="E63"/>
  <c r="D63"/>
  <c r="F66"/>
  <c r="F87"/>
  <c r="D86"/>
  <c r="F80"/>
  <c r="E79"/>
  <c r="D79"/>
  <c r="F86" l="1"/>
  <c r="F53" l="1"/>
  <c r="E52"/>
  <c r="E51" s="1"/>
  <c r="E50" s="1"/>
  <c r="E49" s="1"/>
  <c r="D52"/>
  <c r="D51" s="1"/>
  <c r="D50" s="1"/>
  <c r="E29"/>
  <c r="E28" s="1"/>
  <c r="E27" s="1"/>
  <c r="E26" s="1"/>
  <c r="D29"/>
  <c r="D28" s="1"/>
  <c r="D27" s="1"/>
  <c r="D26" s="1"/>
  <c r="F82"/>
  <c r="F85"/>
  <c r="D84"/>
  <c r="D83" s="1"/>
  <c r="F69"/>
  <c r="D49" l="1"/>
  <c r="F50"/>
  <c r="F49" s="1"/>
  <c r="F51"/>
  <c r="F52"/>
  <c r="E84" l="1"/>
  <c r="E83" s="1"/>
  <c r="D47"/>
  <c r="D46" s="1"/>
  <c r="D45" s="1"/>
  <c r="F84" l="1"/>
  <c r="F83" l="1"/>
  <c r="E40" l="1"/>
  <c r="D65"/>
  <c r="F44" l="1"/>
  <c r="F65" l="1"/>
  <c r="E47"/>
  <c r="F47" s="1"/>
  <c r="E46" l="1"/>
  <c r="E45" l="1"/>
  <c r="F45" s="1"/>
  <c r="F46"/>
  <c r="E38" l="1"/>
  <c r="E37" s="1"/>
  <c r="F25" l="1"/>
  <c r="D67"/>
  <c r="D62" s="1"/>
  <c r="F62" s="1"/>
  <c r="F67" l="1"/>
  <c r="E19" l="1"/>
  <c r="D20"/>
  <c r="E81" l="1"/>
  <c r="E78" s="1"/>
  <c r="D81"/>
  <c r="D78" s="1"/>
  <c r="D74" s="1"/>
  <c r="E43"/>
  <c r="D43"/>
  <c r="D42" s="1"/>
  <c r="D40"/>
  <c r="D38"/>
  <c r="E32"/>
  <c r="E31" s="1"/>
  <c r="D32"/>
  <c r="D19"/>
  <c r="E74" l="1"/>
  <c r="E73" s="1"/>
  <c r="F78"/>
  <c r="D73"/>
  <c r="F81"/>
  <c r="F43"/>
  <c r="E42"/>
  <c r="F42" s="1"/>
  <c r="D37"/>
  <c r="D31" s="1"/>
  <c r="D18" s="1"/>
  <c r="F19"/>
  <c r="F20"/>
  <c r="F21"/>
  <c r="F32"/>
  <c r="F33"/>
  <c r="F38"/>
  <c r="F39"/>
  <c r="F40"/>
  <c r="F41"/>
  <c r="E18" l="1"/>
  <c r="E16" s="1"/>
  <c r="D16"/>
  <c r="F74"/>
  <c r="F73" s="1"/>
  <c r="F37"/>
  <c r="F31"/>
  <c r="F16" l="1"/>
  <c r="F18"/>
</calcChain>
</file>

<file path=xl/sharedStrings.xml><?xml version="1.0" encoding="utf-8"?>
<sst xmlns="http://schemas.openxmlformats.org/spreadsheetml/2006/main" count="957" uniqueCount="510">
  <si>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</si>
  <si>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</si>
  <si>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</si>
  <si>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</si>
  <si>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</si>
  <si>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</si>
  <si>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</si>
  <si>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</si>
  <si>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</si>
  <si>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</si>
  <si>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</si>
  <si>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</si>
  <si>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</si>
  <si>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</si>
  <si>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</si>
  <si>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</si>
  <si>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</si>
  <si>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</si>
  <si>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</si>
  <si>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</si>
  <si>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</si>
  <si>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</si>
  <si>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</si>
  <si>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</si>
  <si>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</si>
  <si>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</si>
  <si>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</si>
  <si>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</si>
  <si>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</si>
  <si>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</si>
  <si>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</si>
  <si>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</si>
  <si>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</si>
  <si>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</si>
  <si>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</si>
  <si>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</si>
  <si>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</si>
  <si>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</si>
  <si>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</si>
  <si>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</si>
  <si>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</si>
  <si>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</si>
  <si>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</si>
  <si>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</si>
  <si>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</si>
  <si>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</si>
  <si>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</si>
  <si>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</si>
  <si>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</si>
  <si>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</si>
  <si>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</si>
  <si>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</si>
  <si>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</si>
  <si>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</si>
  <si>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</si>
  <si>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</si>
  <si>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</si>
  <si>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</si>
  <si>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</si>
  <si>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</si>
  <si>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Благоустройство</t>
  </si>
  <si>
    <t>Культура</t>
  </si>
  <si>
    <t>Массовый спорт</t>
  </si>
  <si>
    <t>04227172</t>
  </si>
  <si>
    <t>951</t>
  </si>
  <si>
    <t>3. Источники финансирования дефицита бюджета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</si>
  <si>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</si>
  <si>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</si>
  <si>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</si>
  <si>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</si>
  <si>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Дорожное хозяйство (дорожные фонды)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</si>
  <si>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</si>
  <si>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</si>
  <si>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</si>
  <si>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</si>
  <si>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</si>
  <si>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Субсидии бюджетным учреждениям</t>
  </si>
  <si>
    <t>Финансовое обеспечение непредвиденных расходов</t>
  </si>
  <si>
    <t>Мобилизационная и вневойсковая подготовка</t>
  </si>
  <si>
    <t>Подпрограмма «Пожарная безопасность»</t>
  </si>
  <si>
    <t>Муниципальная программа Пролетарского сельского поселения «Развитие транспортной системы»</t>
  </si>
  <si>
    <t>Муниципальная программа Пролетарского сельского поселения «Развитие культуры»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</si>
  <si>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</si>
  <si>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</si>
  <si>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</si>
  <si>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</si>
  <si>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</si>
  <si>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</si>
  <si>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</si>
  <si>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</si>
  <si>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</si>
  <si>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</si>
  <si>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</si>
  <si>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</si>
  <si>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</si>
  <si>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</si>
  <si>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</si>
  <si>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</si>
  <si>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</si>
  <si>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</si>
  <si>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</si>
  <si>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</si>
  <si>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</si>
  <si>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</si>
  <si>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</si>
  <si>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</si>
  <si>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</si>
  <si>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</si>
  <si>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</si>
  <si>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</si>
  <si>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</si>
  <si>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</si>
  <si>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</si>
  <si>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</si>
  <si>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</si>
  <si>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</si>
  <si>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</si>
  <si>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</si>
  <si>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</si>
  <si>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60626445</t>
  </si>
  <si>
    <t>Пенсионное обеспечение</t>
  </si>
  <si>
    <t>Другие вопросы в области национальной экономики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</si>
  <si>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</si>
  <si>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</si>
  <si>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</si>
  <si>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</si>
  <si>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</si>
  <si>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</si>
  <si>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</si>
  <si>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</si>
  <si>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</si>
  <si>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</si>
  <si>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</si>
  <si>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Периодичность: месячная, квартальная, годовая</t>
  </si>
  <si>
    <t>000 1 06 06030 00 0000 110</t>
  </si>
  <si>
    <t xml:space="preserve"> Руководитель __________________ Т.И.Воеводина</t>
  </si>
  <si>
    <t>Руководитель финансово- __________________ В.В.Цыгулева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</si>
  <si>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</si>
  <si>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</si>
  <si>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000 1 11 05070 00 0000 120</t>
  </si>
  <si>
    <t>000 1 11 05075 10 0000 120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</si>
  <si>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</si>
  <si>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</si>
  <si>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</si>
  <si>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</si>
  <si>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</si>
  <si>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</si>
  <si>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</si>
  <si>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Невыясненные поступления</t>
  </si>
  <si>
    <t xml:space="preserve">Главный бухгалтер ________________Е.А. Ашифина </t>
  </si>
  <si>
    <t>700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</si>
  <si>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</si>
  <si>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</si>
  <si>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</si>
  <si>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</si>
  <si>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</si>
  <si>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</si>
  <si>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000 1 13 02995 10 0000 130</t>
  </si>
  <si>
    <t>Коммунальное хозяйство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</si>
  <si>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</si>
  <si>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</si>
  <si>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</si>
  <si>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000 2 02 49999 10 0000 151</t>
  </si>
  <si>
    <t>000 2 02 49999 00 0000 151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</si>
  <si>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</si>
  <si>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</si>
  <si>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</si>
  <si>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</si>
  <si>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</si>
  <si>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</si>
  <si>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</si>
  <si>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</si>
  <si>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</si>
  <si>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</si>
  <si>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</si>
  <si>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</si>
  <si>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</si>
  <si>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</si>
  <si>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</si>
  <si>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Профессиональная подготовка, переподготовка и повышение квалификации</t>
  </si>
  <si>
    <t>Прочие межбюджетные трансферты, передаваемые бюджетам сельских поселений</t>
  </si>
  <si>
    <t>Субвенции бюджетам бюджетной системы Российской Федерации</t>
  </si>
  <si>
    <t xml:space="preserve">Субвенции местным бюджетам на выполнение передаваемых  полномочий субъектов Российской Федерации 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</si>
  <si>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</si>
  <si>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</si>
  <si>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</si>
  <si>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</si>
  <si>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</si>
  <si>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</si>
  <si>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</si>
  <si>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</si>
  <si>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</si>
  <si>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</si>
  <si>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</si>
  <si>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Прочая закупка товаров, работ и услуг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</si>
  <si>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</si>
  <si>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</si>
  <si>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</si>
  <si>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Дотация бюджетам бюджетной системы Российской Федерации</t>
  </si>
  <si>
    <t>000 2 02 10000 00 0000 000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</si>
  <si>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</si>
  <si>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</si>
  <si>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</si>
  <si>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</si>
  <si>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</si>
  <si>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</si>
  <si>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</si>
  <si>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</si>
  <si>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Субсидии бюджетным учреждениям на иные цели</t>
  </si>
  <si>
    <t>Реализация функций органа местного самоуправления Пролетарского сельского поселения</t>
  </si>
  <si>
    <t>Иные непрограммные мероприятия</t>
  </si>
  <si>
    <t>000 2 02 30000 00 0000 150</t>
  </si>
  <si>
    <t>000 2 02 30024 00 0000 150</t>
  </si>
  <si>
    <t>000 2 02 30024 10 0000 150</t>
  </si>
  <si>
    <t>000 2 02 35118 00 0000 150</t>
  </si>
  <si>
    <t>000 2 02 35118 10 0000 150</t>
  </si>
  <si>
    <t>000 2 02 40000 00 0000 150</t>
  </si>
  <si>
    <t>000 2 02 40014 00 0000 150</t>
  </si>
  <si>
    <t>000 2 02 40014 10 0000 150</t>
  </si>
  <si>
    <t>000 1 13 02990 00 0000 130</t>
  </si>
  <si>
    <t>Доходы от компесации затрат государства</t>
  </si>
  <si>
    <t>Прочие доходы от компесации затрат государства</t>
  </si>
  <si>
    <t>Прочие доходы от компесации затрат бюджетов сельских поселений</t>
  </si>
  <si>
    <t>Бюджетные кредиты от других бюджетов бюджетной системы РФ</t>
  </si>
  <si>
    <t>951 01 03 00 00 00 0000 000</t>
  </si>
  <si>
    <t>Бюджетные кредиты от других бюджетов бюджетной системы РФ в валюте РФ</t>
  </si>
  <si>
    <t>951 01 03 01 00 00 0000 000</t>
  </si>
  <si>
    <t>Получение бюджетных кредитов от других бюджетов бюджетной системы РФ в валюте РФ</t>
  </si>
  <si>
    <t>951 01 03 01 00 00 0000 700</t>
  </si>
  <si>
    <t>Получение  кредитов от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</si>
  <si>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</si>
  <si>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от других бюджетов бюджетной системы РФ в валюте РФ</t>
  </si>
  <si>
    <t>951 01 03 01 00 00 0000 800</t>
  </si>
  <si>
    <t>Погашение бюджетами сельских поселений кредитов от других бюджетов бюджетной системы  РФ в валюте РФ</t>
  </si>
  <si>
    <t>ДОХОДЫ ОТ ОКАЗАНИЯ ПЛАТНЫХ УСЛУГ(РАБОТ) И КОМПЕНСАЦИИ ЗАТРАТ ГОСУДАРСТВА</t>
  </si>
  <si>
    <t>Доходы от сдачи в аренду имущества,составляющего государственную (муниципальную) казну (за исключением земельных участков)</t>
  </si>
  <si>
    <t>951 01 03 01 00 10 0000 810</t>
  </si>
  <si>
    <t>000 2 02 15001 00 0000 150</t>
  </si>
  <si>
    <t>000 2 02 15001 10 0000 150</t>
  </si>
  <si>
    <t>Дотации бюджетам сельских поселений на выравнивание бюджетной обеспеченности</t>
  </si>
  <si>
    <t>000 1 16 02000 02 0000 140</t>
  </si>
  <si>
    <t>000 1 16 02020 02 0000 140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</si>
  <si>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</si>
  <si>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</si>
  <si>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Пособия, компенсации и иные социальные выплаты гражданам, кроме публичных нормативных обязательств</t>
  </si>
  <si>
    <t>Социальные выплаты гражданам, кроме публичных нормативных социальных выплат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</si>
  <si>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</si>
  <si>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>Предоставление субсидий бюджетным, автономным учреждениям и иным некоммерческим организациям</t>
  </si>
  <si>
    <t>Дотации  на выравнивание бюджетной обеспеченности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</si>
  <si>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</si>
  <si>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</si>
  <si>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</si>
  <si>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000 1 16 10000 00 0000 140</t>
  </si>
  <si>
    <t>000 1 16 10120 00 0000 140</t>
  </si>
  <si>
    <t>000 1 16 10123 01 0000 140</t>
  </si>
  <si>
    <t>Расходы за счет средств резервного фонда Правительства Ростовской области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</si>
  <si>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</si>
  <si>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</si>
  <si>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на 1 сентября 2020 г.</t>
  </si>
  <si>
    <t>01.09.2020</t>
  </si>
  <si>
    <t>"12"       сентября           2020г.</t>
  </si>
  <si>
    <t xml:space="preserve">                          2. Расходы бюджета</t>
  </si>
  <si>
    <t>Форма 0503117  с.2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</si>
  <si>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</si>
  <si>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</si>
  <si>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</si>
  <si>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</si>
  <si>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</si>
  <si>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</si>
  <si>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</si>
  <si>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</si>
  <si>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</si>
  <si>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</si>
  <si>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</si>
  <si>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</si>
  <si>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</si>
  <si>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</si>
  <si>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</si>
  <si>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</si>
  <si>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</si>
  <si>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</si>
  <si>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 xml:space="preserve">951 0104 0120000110 122 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</si>
  <si>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</si>
  <si>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</si>
  <si>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</si>
  <si>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 xml:space="preserve">951 0104 0120000190 200 </t>
  </si>
  <si>
    <t xml:space="preserve">951 0104 0120000190 240 </t>
  </si>
  <si>
    <t xml:space="preserve">951 0104 0120000190 244 </t>
  </si>
  <si>
    <t xml:space="preserve">951 0104 9900000000 000 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</si>
  <si>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</si>
  <si>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</si>
  <si>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</si>
  <si>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</si>
  <si>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</si>
  <si>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</si>
  <si>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</si>
  <si>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</si>
  <si>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</si>
  <si>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</si>
  <si>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</si>
  <si>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</si>
  <si>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</si>
  <si>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</si>
  <si>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</si>
  <si>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</si>
  <si>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</si>
  <si>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</si>
  <si>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</si>
  <si>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</si>
  <si>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</si>
  <si>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</si>
  <si>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</si>
  <si>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</si>
  <si>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</si>
  <si>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</si>
  <si>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</si>
  <si>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</si>
  <si>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</si>
  <si>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</si>
  <si>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</si>
  <si>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</si>
  <si>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</si>
  <si>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</si>
  <si>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</si>
  <si>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</si>
  <si>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</si>
  <si>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</si>
  <si>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Подпрограма "Улучшение условий и охраны труда в Пролетарском сельском поселении"</t>
  </si>
  <si>
    <t xml:space="preserve">951 0113 0240000000 000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</si>
  <si>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</si>
  <si>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951 0113 0240020150 000 </t>
  </si>
  <si>
    <t xml:space="preserve">951 0113 0240020150 200 </t>
  </si>
  <si>
    <t xml:space="preserve">951 0113 0240020150 240 </t>
  </si>
  <si>
    <t xml:space="preserve">951 0113 0240020150 244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</si>
  <si>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</si>
  <si>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</si>
  <si>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</si>
  <si>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</si>
  <si>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</si>
  <si>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</si>
  <si>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</si>
  <si>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</si>
  <si>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</si>
  <si>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</si>
  <si>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</si>
  <si>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</si>
  <si>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</si>
  <si>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</si>
  <si>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</si>
  <si>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</si>
  <si>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</si>
  <si>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НАЦИОНАЛЬНАЯ ОБОРОНА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</si>
  <si>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</si>
  <si>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</si>
  <si>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</si>
  <si>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</si>
  <si>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</si>
  <si>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</si>
  <si>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</si>
  <si>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</si>
  <si>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</si>
  <si>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</si>
  <si>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</si>
  <si>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</si>
  <si>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</si>
  <si>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</si>
  <si>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</si>
  <si>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</si>
  <si>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 xml:space="preserve">951 0309 0300000000 000 </t>
  </si>
  <si>
    <t>Подпрограмма «Обеспечение безопасности на воде»</t>
  </si>
  <si>
    <t xml:space="preserve">951 0309 0320000000 000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</si>
  <si>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</si>
  <si>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951 0309 0320020050 000 </t>
  </si>
  <si>
    <t xml:space="preserve">951 0309 0320020050 200 </t>
  </si>
  <si>
    <t xml:space="preserve">951 0309 0320020050 240 </t>
  </si>
  <si>
    <t xml:space="preserve">951 0309 0320020050 244 </t>
  </si>
  <si>
    <t>Обеспечение пожарной безопасности</t>
  </si>
  <si>
    <t xml:space="preserve">951 0310 0000000000 000 </t>
  </si>
  <si>
    <t xml:space="preserve">951 0310 0300000000 000 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</si>
  <si>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</si>
  <si>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</si>
  <si>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</si>
  <si>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</si>
  <si>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</si>
  <si>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</si>
  <si>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</si>
  <si>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</si>
  <si>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 xml:space="preserve">951 0409 0000000000 000 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</si>
  <si>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</si>
  <si>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</si>
  <si>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</si>
  <si>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</si>
  <si>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</si>
  <si>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</si>
  <si>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</si>
  <si>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</si>
  <si>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</si>
  <si>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</si>
  <si>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</si>
  <si>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</si>
  <si>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</si>
  <si>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</si>
  <si>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</si>
  <si>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</si>
  <si>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</si>
  <si>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</si>
  <si>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</si>
  <si>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</si>
  <si>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</si>
  <si>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</si>
  <si>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</si>
  <si>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</si>
  <si>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</si>
  <si>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</si>
  <si>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</si>
  <si>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</si>
  <si>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</si>
  <si>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</si>
  <si>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</si>
  <si>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</si>
  <si>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</si>
  <si>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</si>
  <si>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</si>
  <si>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951 0501 0510020320 000 </t>
  </si>
  <si>
    <t xml:space="preserve">951 0501 0510020320 200 </t>
  </si>
  <si>
    <t xml:space="preserve">951 0501 0510020320 240 </t>
  </si>
  <si>
    <t xml:space="preserve">951 0501 0510020320 244 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</si>
  <si>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</si>
  <si>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</si>
  <si>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</si>
  <si>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</si>
  <si>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</si>
  <si>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</si>
  <si>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</si>
  <si>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</si>
  <si>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</si>
  <si>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</si>
  <si>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</si>
  <si>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</si>
  <si>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</si>
  <si>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</si>
  <si>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</si>
  <si>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</si>
  <si>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951 0503 0520020080 244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</si>
  <si>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</si>
  <si>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</si>
  <si>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</si>
  <si>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</si>
  <si>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</si>
  <si>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</si>
  <si>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</si>
  <si>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</si>
  <si>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</si>
  <si>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</si>
  <si>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ОБРАЗОВАНИЕ</t>
  </si>
  <si>
    <t xml:space="preserve">951 0700 0000000000 000 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</si>
  <si>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</si>
  <si>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</si>
  <si>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</si>
  <si>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</si>
  <si>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</si>
  <si>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</si>
  <si>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</si>
  <si>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</si>
  <si>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</si>
  <si>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</si>
  <si>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</si>
  <si>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 xml:space="preserve">951 0801 0000000000 000 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</si>
  <si>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</si>
  <si>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</si>
  <si>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</si>
  <si>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</si>
  <si>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</si>
  <si>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 xml:space="preserve">951 0801 0610000590 600 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</si>
  <si>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</si>
  <si>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</si>
  <si>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</si>
  <si>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 xml:space="preserve">951 0801 0610071180 000 </t>
  </si>
  <si>
    <t xml:space="preserve">951 0801 0610071180 600 </t>
  </si>
  <si>
    <t xml:space="preserve">951 0801 0610071180 610 </t>
  </si>
  <si>
    <t xml:space="preserve">951 0801 0610071180 612 </t>
  </si>
  <si>
    <t>СОЦИАЛЬНАЯ ПОЛИТИКА</t>
  </si>
  <si>
    <t xml:space="preserve">951 1000 0000000000 000 </t>
  </si>
  <si>
    <t xml:space="preserve">951 1001 0000000000 000 </t>
  </si>
  <si>
    <t xml:space="preserve">951 1001 0200000000 000 </t>
  </si>
  <si>
    <t xml:space="preserve">951 1001 0230000000 000 </t>
  </si>
  <si>
    <t xml:space="preserve">951 1001 0230011020 000 </t>
  </si>
  <si>
    <t xml:space="preserve">951 1001 0230011020 300 </t>
  </si>
  <si>
    <t xml:space="preserve">951 1001 0230011020 320 </t>
  </si>
  <si>
    <t xml:space="preserve">951 1001 0230011020 321 </t>
  </si>
  <si>
    <t>ФИЗИЧЕСКАЯ КУЛЬТУРА И СПОРТ</t>
  </si>
  <si>
    <t xml:space="preserve">951 1100 0000000000 000 </t>
  </si>
  <si>
    <t xml:space="preserve">951 1102 0000000000 000 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</si>
  <si>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</si>
  <si>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</si>
  <si>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</si>
  <si>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</si>
  <si>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</si>
  <si>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</si>
  <si>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</si>
  <si>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</si>
  <si>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</si>
  <si>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</si>
  <si>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</si>
  <si>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</si>
  <si>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</si>
  <si>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</si>
  <si>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</si>
  <si>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450</t>
  </si>
  <si>
    <t xml:space="preserve">x                    </t>
  </si>
</sst>
</file>

<file path=xl/styles.xml><?xml version="1.0" encoding="utf-8"?>
<styleSheet xmlns="http://schemas.openxmlformats.org/spreadsheetml/2006/main">
  <numFmts count="3">
    <numFmt numFmtId="41" formatCode="_-* #,##0\ _₽_-;\-* #,##0\ _₽_-;_-* &quot;-&quot;\ _₽_-;_-@_-"/>
    <numFmt numFmtId="43" formatCode="_-* #,##0.00\ _₽_-;\-* #,##0.00\ _₽_-;_-* &quot;-&quot;??\ _₽_-;_-@_-"/>
    <numFmt numFmtId="164" formatCode="?"/>
  </numFmts>
  <fonts count="21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4" fillId="0" borderId="0"/>
  </cellStyleXfs>
  <cellXfs count="187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49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6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49" fontId="7" fillId="0" borderId="17" xfId="0" applyNumberFormat="1" applyFont="1" applyBorder="1" applyAlignment="1">
      <alignment horizontal="center" wrapText="1"/>
    </xf>
    <xf numFmtId="4" fontId="7" fillId="0" borderId="17" xfId="0" applyNumberFormat="1" applyFont="1" applyBorder="1" applyAlignment="1">
      <alignment horizontal="center" wrapText="1"/>
    </xf>
    <xf numFmtId="4" fontId="7" fillId="0" borderId="17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 wrapText="1"/>
    </xf>
    <xf numFmtId="4" fontId="7" fillId="2" borderId="11" xfId="0" applyNumberFormat="1" applyFont="1" applyFill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right" wrapText="1"/>
    </xf>
    <xf numFmtId="4" fontId="7" fillId="2" borderId="11" xfId="0" applyNumberFormat="1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 wrapText="1"/>
    </xf>
    <xf numFmtId="4" fontId="7" fillId="2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" fontId="11" fillId="2" borderId="11" xfId="0" applyNumberFormat="1" applyFont="1" applyFill="1" applyBorder="1" applyAlignment="1">
      <alignment horizontal="right"/>
    </xf>
    <xf numFmtId="4" fontId="12" fillId="2" borderId="11" xfId="0" applyNumberFormat="1" applyFont="1" applyFill="1" applyBorder="1" applyAlignment="1">
      <alignment horizontal="right"/>
    </xf>
    <xf numFmtId="0" fontId="13" fillId="0" borderId="10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49" fontId="13" fillId="0" borderId="10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49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49" fontId="13" fillId="0" borderId="0" xfId="0" applyNumberFormat="1" applyFont="1"/>
    <xf numFmtId="0" fontId="13" fillId="0" borderId="0" xfId="0" applyFont="1" applyAlignment="1"/>
    <xf numFmtId="0" fontId="13" fillId="0" borderId="0" xfId="0" applyFont="1" applyBorder="1" applyAlignment="1">
      <alignment horizontal="center"/>
    </xf>
    <xf numFmtId="0" fontId="11" fillId="0" borderId="15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49" fontId="13" fillId="0" borderId="0" xfId="0" applyNumberFormat="1" applyFont="1" applyBorder="1" applyAlignment="1">
      <alignment horizontal="center" wrapText="1"/>
    </xf>
    <xf numFmtId="4" fontId="4" fillId="0" borderId="0" xfId="0" applyNumberFormat="1" applyFont="1"/>
    <xf numFmtId="0" fontId="7" fillId="2" borderId="11" xfId="0" applyNumberFormat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7" fillId="0" borderId="10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11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15" fillId="2" borderId="11" xfId="2" applyNumberFormat="1" applyFont="1" applyFill="1" applyBorder="1" applyAlignment="1">
      <alignment horizontal="center"/>
    </xf>
    <xf numFmtId="49" fontId="15" fillId="2" borderId="11" xfId="2" applyNumberFormat="1" applyFont="1" applyFill="1" applyBorder="1"/>
    <xf numFmtId="4" fontId="16" fillId="2" borderId="11" xfId="2" applyNumberFormat="1" applyFont="1" applyFill="1" applyBorder="1" applyAlignment="1">
      <alignment horizontal="right"/>
    </xf>
    <xf numFmtId="4" fontId="15" fillId="2" borderId="11" xfId="2" applyNumberFormat="1" applyFont="1" applyFill="1" applyBorder="1" applyAlignment="1">
      <alignment horizontal="right"/>
    </xf>
    <xf numFmtId="4" fontId="15" fillId="2" borderId="11" xfId="3" applyNumberFormat="1" applyFont="1" applyFill="1" applyBorder="1" applyAlignment="1">
      <alignment horizontal="right"/>
    </xf>
    <xf numFmtId="49" fontId="15" fillId="3" borderId="11" xfId="2" applyNumberFormat="1" applyFont="1" applyFill="1" applyBorder="1" applyAlignment="1">
      <alignment horizontal="center"/>
    </xf>
    <xf numFmtId="49" fontId="15" fillId="3" borderId="11" xfId="2" applyNumberFormat="1" applyFont="1" applyFill="1" applyBorder="1"/>
    <xf numFmtId="4" fontId="15" fillId="3" borderId="11" xfId="2" applyNumberFormat="1" applyFont="1" applyFill="1" applyBorder="1" applyAlignment="1">
      <alignment horizontal="right"/>
    </xf>
    <xf numFmtId="4" fontId="15" fillId="3" borderId="11" xfId="3" applyNumberFormat="1" applyFont="1" applyFill="1" applyBorder="1" applyAlignment="1">
      <alignment horizontal="right"/>
    </xf>
    <xf numFmtId="4" fontId="11" fillId="3" borderId="11" xfId="0" applyNumberFormat="1" applyFont="1" applyFill="1" applyBorder="1" applyAlignment="1">
      <alignment horizontal="right"/>
    </xf>
    <xf numFmtId="49" fontId="15" fillId="2" borderId="11" xfId="2" applyNumberFormat="1" applyFont="1" applyFill="1" applyBorder="1" applyAlignment="1">
      <alignment horizontal="left"/>
    </xf>
    <xf numFmtId="49" fontId="16" fillId="2" borderId="11" xfId="2" applyNumberFormat="1" applyFont="1" applyFill="1" applyBorder="1" applyAlignment="1">
      <alignment horizontal="center"/>
    </xf>
    <xf numFmtId="49" fontId="16" fillId="2" borderId="11" xfId="2" applyNumberFormat="1" applyFont="1" applyFill="1" applyBorder="1"/>
    <xf numFmtId="4" fontId="16" fillId="2" borderId="11" xfId="3" applyNumberFormat="1" applyFont="1" applyFill="1" applyBorder="1" applyAlignment="1">
      <alignment horizontal="right"/>
    </xf>
    <xf numFmtId="0" fontId="11" fillId="2" borderId="10" xfId="0" applyNumberFormat="1" applyFont="1" applyFill="1" applyBorder="1" applyAlignment="1">
      <alignment horizontal="left" wrapText="1"/>
    </xf>
    <xf numFmtId="0" fontId="11" fillId="2" borderId="7" xfId="0" applyNumberFormat="1" applyFont="1" applyFill="1" applyBorder="1" applyAlignment="1">
      <alignment horizontal="left" wrapText="1"/>
    </xf>
    <xf numFmtId="0" fontId="16" fillId="2" borderId="11" xfId="2" applyNumberFormat="1" applyFont="1" applyFill="1" applyBorder="1" applyAlignment="1">
      <alignment horizontal="left" wrapText="1"/>
    </xf>
    <xf numFmtId="0" fontId="15" fillId="2" borderId="11" xfId="2" applyNumberFormat="1" applyFont="1" applyFill="1" applyBorder="1" applyAlignment="1">
      <alignment horizontal="left" wrapText="1"/>
    </xf>
    <xf numFmtId="0" fontId="15" fillId="3" borderId="11" xfId="2" applyNumberFormat="1" applyFont="1" applyFill="1" applyBorder="1" applyAlignment="1">
      <alignment horizontal="left" wrapText="1"/>
    </xf>
    <xf numFmtId="0" fontId="11" fillId="0" borderId="14" xfId="0" applyNumberFormat="1" applyFont="1" applyBorder="1" applyAlignment="1">
      <alignment horizontal="left" wrapText="1"/>
    </xf>
    <xf numFmtId="0" fontId="11" fillId="2" borderId="14" xfId="0" applyNumberFormat="1" applyFont="1" applyFill="1" applyBorder="1" applyAlignment="1">
      <alignment horizontal="left" wrapText="1"/>
    </xf>
    <xf numFmtId="43" fontId="15" fillId="2" borderId="11" xfId="2" applyNumberFormat="1" applyFont="1" applyFill="1" applyBorder="1" applyAlignment="1">
      <alignment horizontal="right"/>
    </xf>
    <xf numFmtId="43" fontId="16" fillId="2" borderId="11" xfId="2" applyNumberFormat="1" applyFont="1" applyFill="1" applyBorder="1" applyAlignment="1">
      <alignment horizontal="right"/>
    </xf>
    <xf numFmtId="43" fontId="11" fillId="2" borderId="11" xfId="0" applyNumberFormat="1" applyFont="1" applyFill="1" applyBorder="1" applyAlignment="1">
      <alignment horizontal="right"/>
    </xf>
    <xf numFmtId="4" fontId="12" fillId="2" borderId="11" xfId="0" applyNumberFormat="1" applyFont="1" applyFill="1" applyBorder="1" applyAlignment="1">
      <alignment horizontal="right"/>
    </xf>
    <xf numFmtId="4" fontId="15" fillId="2" borderId="11" xfId="2" applyNumberFormat="1" applyFont="1" applyFill="1" applyBorder="1" applyAlignment="1">
      <alignment horizontal="center"/>
    </xf>
    <xf numFmtId="49" fontId="15" fillId="2" borderId="11" xfId="2" applyNumberFormat="1" applyFont="1" applyFill="1" applyBorder="1" applyProtection="1">
      <protection locked="0"/>
    </xf>
    <xf numFmtId="0" fontId="15" fillId="2" borderId="11" xfId="2" applyNumberFormat="1" applyFont="1" applyFill="1" applyBorder="1" applyAlignment="1" applyProtection="1">
      <alignment horizontal="left" wrapText="1"/>
      <protection locked="0"/>
    </xf>
    <xf numFmtId="49" fontId="15" fillId="2" borderId="11" xfId="2" applyNumberFormat="1" applyFont="1" applyFill="1" applyBorder="1" applyAlignment="1" applyProtection="1">
      <alignment horizontal="center"/>
      <protection locked="0"/>
    </xf>
    <xf numFmtId="43" fontId="15" fillId="2" borderId="11" xfId="2" applyNumberFormat="1" applyFont="1" applyFill="1" applyBorder="1" applyAlignment="1" applyProtection="1">
      <alignment horizontal="center"/>
      <protection locked="0"/>
    </xf>
    <xf numFmtId="4" fontId="15" fillId="2" borderId="11" xfId="3" applyNumberFormat="1" applyFont="1" applyFill="1" applyBorder="1" applyAlignment="1" applyProtection="1">
      <alignment horizontal="right"/>
      <protection locked="0"/>
    </xf>
    <xf numFmtId="4" fontId="11" fillId="2" borderId="11" xfId="0" applyNumberFormat="1" applyFont="1" applyFill="1" applyBorder="1" applyAlignment="1" applyProtection="1">
      <alignment horizontal="right"/>
      <protection locked="0"/>
    </xf>
    <xf numFmtId="41" fontId="11" fillId="2" borderId="11" xfId="0" applyNumberFormat="1" applyFont="1" applyFill="1" applyBorder="1" applyAlignment="1">
      <alignment horizontal="right"/>
    </xf>
    <xf numFmtId="0" fontId="17" fillId="0" borderId="0" xfId="6" applyFont="1" applyBorder="1" applyAlignment="1" applyProtection="1">
      <alignment horizontal="center"/>
    </xf>
    <xf numFmtId="49" fontId="18" fillId="0" borderId="0" xfId="6" applyNumberFormat="1" applyFont="1" applyBorder="1" applyAlignment="1" applyProtection="1"/>
    <xf numFmtId="0" fontId="14" fillId="0" borderId="0" xfId="6"/>
    <xf numFmtId="0" fontId="19" fillId="0" borderId="0" xfId="6" applyFont="1" applyBorder="1" applyAlignment="1" applyProtection="1">
      <alignment horizontal="left"/>
    </xf>
    <xf numFmtId="0" fontId="19" fillId="0" borderId="0" xfId="6" applyFont="1" applyBorder="1" applyAlignment="1" applyProtection="1"/>
    <xf numFmtId="49" fontId="19" fillId="0" borderId="0" xfId="6" applyNumberFormat="1" applyFont="1" applyBorder="1" applyAlignment="1" applyProtection="1"/>
    <xf numFmtId="0" fontId="18" fillId="0" borderId="21" xfId="6" applyFont="1" applyBorder="1" applyAlignment="1" applyProtection="1">
      <alignment vertical="center" wrapText="1"/>
    </xf>
    <xf numFmtId="49" fontId="18" fillId="0" borderId="21" xfId="6" applyNumberFormat="1" applyFont="1" applyBorder="1" applyAlignment="1" applyProtection="1">
      <alignment horizontal="center" vertical="center" wrapText="1"/>
    </xf>
    <xf numFmtId="49" fontId="18" fillId="0" borderId="27" xfId="6" applyNumberFormat="1" applyFont="1" applyBorder="1" applyAlignment="1" applyProtection="1">
      <alignment vertical="center"/>
    </xf>
    <xf numFmtId="0" fontId="18" fillId="0" borderId="20" xfId="6" applyFont="1" applyBorder="1" applyAlignment="1" applyProtection="1">
      <alignment vertical="center" wrapText="1"/>
    </xf>
    <xf numFmtId="49" fontId="18" fillId="0" borderId="20" xfId="6" applyNumberFormat="1" applyFont="1" applyBorder="1" applyAlignment="1" applyProtection="1">
      <alignment horizontal="center" vertical="center" wrapText="1"/>
    </xf>
    <xf numFmtId="49" fontId="18" fillId="0" borderId="29" xfId="6" applyNumberFormat="1" applyFont="1" applyBorder="1" applyAlignment="1" applyProtection="1">
      <alignment vertical="center"/>
    </xf>
    <xf numFmtId="0" fontId="18" fillId="0" borderId="19" xfId="6" applyFont="1" applyBorder="1" applyAlignment="1" applyProtection="1">
      <alignment horizontal="center" vertical="center"/>
    </xf>
    <xf numFmtId="0" fontId="18" fillId="0" borderId="1" xfId="6" applyFont="1" applyBorder="1" applyAlignment="1" applyProtection="1">
      <alignment horizontal="center" vertical="center"/>
    </xf>
    <xf numFmtId="0" fontId="18" fillId="0" borderId="30" xfId="6" applyFont="1" applyBorder="1" applyAlignment="1" applyProtection="1">
      <alignment horizontal="center" vertical="center"/>
    </xf>
    <xf numFmtId="49" fontId="18" fillId="0" borderId="1" xfId="6" applyNumberFormat="1" applyFont="1" applyBorder="1" applyAlignment="1" applyProtection="1">
      <alignment horizontal="center" vertical="center"/>
    </xf>
    <xf numFmtId="49" fontId="18" fillId="0" borderId="30" xfId="6" applyNumberFormat="1" applyFont="1" applyBorder="1" applyAlignment="1" applyProtection="1">
      <alignment horizontal="center" vertical="center"/>
    </xf>
    <xf numFmtId="49" fontId="18" fillId="0" borderId="31" xfId="6" applyNumberFormat="1" applyFont="1" applyBorder="1" applyAlignment="1" applyProtection="1">
      <alignment horizontal="center" vertical="center"/>
    </xf>
    <xf numFmtId="49" fontId="20" fillId="0" borderId="32" xfId="6" applyNumberFormat="1" applyFont="1" applyBorder="1" applyAlignment="1" applyProtection="1">
      <alignment horizontal="left" wrapText="1"/>
    </xf>
    <xf numFmtId="49" fontId="20" fillId="0" borderId="33" xfId="6" applyNumberFormat="1" applyFont="1" applyBorder="1" applyAlignment="1" applyProtection="1">
      <alignment horizontal="center" wrapText="1"/>
    </xf>
    <xf numFmtId="49" fontId="20" fillId="0" borderId="20" xfId="6" applyNumberFormat="1" applyFont="1" applyBorder="1" applyAlignment="1" applyProtection="1">
      <alignment horizontal="center"/>
    </xf>
    <xf numFmtId="4" fontId="20" fillId="0" borderId="7" xfId="6" applyNumberFormat="1" applyFont="1" applyBorder="1" applyAlignment="1" applyProtection="1">
      <alignment horizontal="right"/>
    </xf>
    <xf numFmtId="4" fontId="20" fillId="0" borderId="20" xfId="6" applyNumberFormat="1" applyFont="1" applyBorder="1" applyAlignment="1" applyProtection="1">
      <alignment horizontal="right"/>
    </xf>
    <xf numFmtId="4" fontId="20" fillId="0" borderId="29" xfId="6" applyNumberFormat="1" applyFont="1" applyBorder="1" applyAlignment="1" applyProtection="1">
      <alignment horizontal="right"/>
    </xf>
    <xf numFmtId="0" fontId="18" fillId="0" borderId="34" xfId="6" applyFont="1" applyBorder="1" applyAlignment="1" applyProtection="1"/>
    <xf numFmtId="0" fontId="19" fillId="0" borderId="35" xfId="6" applyFont="1" applyBorder="1" applyAlignment="1" applyProtection="1"/>
    <xf numFmtId="0" fontId="19" fillId="0" borderId="36" xfId="6" applyFont="1" applyBorder="1" applyAlignment="1" applyProtection="1">
      <alignment horizontal="center"/>
    </xf>
    <xf numFmtId="0" fontId="19" fillId="0" borderId="10" xfId="6" applyFont="1" applyBorder="1" applyAlignment="1" applyProtection="1">
      <alignment horizontal="right"/>
    </xf>
    <xf numFmtId="0" fontId="19" fillId="0" borderId="10" xfId="6" applyFont="1" applyBorder="1" applyAlignment="1" applyProtection="1"/>
    <xf numFmtId="0" fontId="19" fillId="0" borderId="37" xfId="6" applyFont="1" applyBorder="1" applyAlignment="1" applyProtection="1"/>
    <xf numFmtId="49" fontId="18" fillId="0" borderId="38" xfId="6" applyNumberFormat="1" applyFont="1" applyBorder="1" applyAlignment="1" applyProtection="1">
      <alignment horizontal="left" wrapText="1"/>
    </xf>
    <xf numFmtId="49" fontId="18" fillId="0" borderId="39" xfId="6" applyNumberFormat="1" applyFont="1" applyBorder="1" applyAlignment="1" applyProtection="1">
      <alignment horizontal="center" wrapText="1"/>
    </xf>
    <xf numFmtId="49" fontId="18" fillId="0" borderId="14" xfId="6" applyNumberFormat="1" applyFont="1" applyBorder="1" applyAlignment="1" applyProtection="1">
      <alignment horizontal="center"/>
    </xf>
    <xf numFmtId="4" fontId="18" fillId="0" borderId="11" xfId="6" applyNumberFormat="1" applyFont="1" applyBorder="1" applyAlignment="1" applyProtection="1">
      <alignment horizontal="right"/>
    </xf>
    <xf numFmtId="4" fontId="18" fillId="0" borderId="14" xfId="6" applyNumberFormat="1" applyFont="1" applyBorder="1" applyAlignment="1" applyProtection="1">
      <alignment horizontal="right"/>
    </xf>
    <xf numFmtId="4" fontId="18" fillId="0" borderId="40" xfId="6" applyNumberFormat="1" applyFont="1" applyBorder="1" applyAlignment="1" applyProtection="1">
      <alignment horizontal="right"/>
    </xf>
    <xf numFmtId="164" fontId="18" fillId="0" borderId="38" xfId="6" applyNumberFormat="1" applyFont="1" applyBorder="1" applyAlignment="1" applyProtection="1">
      <alignment horizontal="left" wrapText="1"/>
    </xf>
    <xf numFmtId="0" fontId="19" fillId="0" borderId="41" xfId="6" applyFont="1" applyBorder="1" applyAlignment="1" applyProtection="1"/>
    <xf numFmtId="0" fontId="19" fillId="0" borderId="42" xfId="6" applyFont="1" applyBorder="1" applyAlignment="1" applyProtection="1"/>
    <xf numFmtId="0" fontId="19" fillId="0" borderId="42" xfId="6" applyFont="1" applyBorder="1" applyAlignment="1" applyProtection="1">
      <alignment horizontal="center"/>
    </xf>
    <xf numFmtId="0" fontId="19" fillId="0" borderId="42" xfId="6" applyFont="1" applyBorder="1" applyAlignment="1" applyProtection="1">
      <alignment horizontal="right"/>
    </xf>
    <xf numFmtId="49" fontId="18" fillId="0" borderId="40" xfId="6" applyNumberFormat="1" applyFont="1" applyBorder="1" applyAlignment="1" applyProtection="1">
      <alignment horizontal="left" wrapText="1"/>
    </xf>
    <xf numFmtId="49" fontId="18" fillId="0" borderId="43" xfId="6" applyNumberFormat="1" applyFont="1" applyBorder="1" applyAlignment="1" applyProtection="1">
      <alignment horizontal="center" wrapText="1"/>
    </xf>
    <xf numFmtId="49" fontId="18" fillId="0" borderId="44" xfId="6" applyNumberFormat="1" applyFont="1" applyBorder="1" applyAlignment="1" applyProtection="1">
      <alignment horizontal="center"/>
    </xf>
    <xf numFmtId="4" fontId="18" fillId="0" borderId="45" xfId="6" applyNumberFormat="1" applyFont="1" applyBorder="1" applyAlignment="1" applyProtection="1">
      <alignment horizontal="right"/>
    </xf>
    <xf numFmtId="4" fontId="18" fillId="0" borderId="46" xfId="6" applyNumberFormat="1" applyFont="1" applyBorder="1" applyAlignment="1" applyProtection="1">
      <alignment horizontal="right"/>
    </xf>
    <xf numFmtId="4" fontId="10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13" fillId="0" borderId="0" xfId="0" applyFont="1" applyAlignment="1">
      <alignment horizontal="left" wrapText="1"/>
    </xf>
    <xf numFmtId="49" fontId="11" fillId="2" borderId="11" xfId="0" applyNumberFormat="1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9" fontId="18" fillId="0" borderId="25" xfId="6" applyNumberFormat="1" applyFont="1" applyBorder="1" applyAlignment="1" applyProtection="1">
      <alignment horizontal="center" vertical="center" wrapText="1"/>
    </xf>
    <xf numFmtId="49" fontId="18" fillId="0" borderId="27" xfId="6" applyNumberFormat="1" applyFont="1" applyBorder="1" applyAlignment="1" applyProtection="1">
      <alignment horizontal="center" vertical="center" wrapText="1"/>
    </xf>
    <xf numFmtId="0" fontId="17" fillId="0" borderId="0" xfId="6" applyFont="1" applyBorder="1" applyAlignment="1" applyProtection="1">
      <alignment horizontal="center"/>
    </xf>
    <xf numFmtId="0" fontId="18" fillId="0" borderId="22" xfId="6" applyFont="1" applyBorder="1" applyAlignment="1" applyProtection="1">
      <alignment horizontal="center" vertical="center"/>
    </xf>
    <xf numFmtId="0" fontId="18" fillId="0" borderId="26" xfId="6" applyFont="1" applyBorder="1" applyAlignment="1" applyProtection="1">
      <alignment horizontal="center" vertical="center"/>
    </xf>
    <xf numFmtId="0" fontId="18" fillId="0" borderId="28" xfId="6" applyFont="1" applyBorder="1" applyAlignment="1" applyProtection="1">
      <alignment horizontal="center" vertical="center"/>
    </xf>
    <xf numFmtId="0" fontId="18" fillId="0" borderId="23" xfId="6" applyFont="1" applyBorder="1" applyAlignment="1" applyProtection="1">
      <alignment horizontal="center" vertical="center" wrapText="1"/>
    </xf>
    <xf numFmtId="0" fontId="18" fillId="0" borderId="2" xfId="6" applyFont="1" applyBorder="1" applyAlignment="1" applyProtection="1">
      <alignment horizontal="center" vertical="center" wrapText="1"/>
    </xf>
    <xf numFmtId="0" fontId="18" fillId="0" borderId="7" xfId="6" applyFont="1" applyBorder="1" applyAlignment="1" applyProtection="1">
      <alignment horizontal="center" vertical="center" wrapText="1"/>
    </xf>
    <xf numFmtId="0" fontId="18" fillId="0" borderId="24" xfId="6" applyFont="1" applyBorder="1" applyAlignment="1" applyProtection="1">
      <alignment horizontal="center" vertical="center" wrapText="1"/>
    </xf>
    <xf numFmtId="0" fontId="18" fillId="0" borderId="21" xfId="6" applyFont="1" applyBorder="1" applyAlignment="1" applyProtection="1">
      <alignment horizontal="center" vertical="center" wrapText="1"/>
    </xf>
    <xf numFmtId="49" fontId="18" fillId="0" borderId="23" xfId="6" applyNumberFormat="1" applyFont="1" applyBorder="1" applyAlignment="1" applyProtection="1">
      <alignment horizontal="center" vertical="center" wrapText="1"/>
    </xf>
    <xf numFmtId="49" fontId="18" fillId="0" borderId="2" xfId="6" applyNumberFormat="1" applyFont="1" applyBorder="1" applyAlignment="1" applyProtection="1">
      <alignment horizontal="center" vertical="center" wrapText="1"/>
    </xf>
    <xf numFmtId="49" fontId="18" fillId="0" borderId="7" xfId="6" applyNumberFormat="1" applyFont="1" applyBorder="1" applyAlignment="1" applyProtection="1">
      <alignment horizontal="center" vertical="center" wrapText="1"/>
    </xf>
    <xf numFmtId="49" fontId="18" fillId="0" borderId="23" xfId="6" applyNumberFormat="1" applyFont="1" applyBorder="1" applyAlignment="1" applyProtection="1">
      <alignment horizontal="center" vertical="center"/>
    </xf>
    <xf numFmtId="49" fontId="18" fillId="0" borderId="2" xfId="6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/>
    </xf>
  </cellXfs>
  <cellStyles count="7">
    <cellStyle name="Normal" xfId="5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14"/>
  <sheetViews>
    <sheetView showGridLines="0" tabSelected="1" view="pageBreakPreview" zoomScaleSheetLayoutView="100" workbookViewId="0">
      <selection activeCell="F21" sqref="F21"/>
    </sheetView>
  </sheetViews>
  <sheetFormatPr defaultRowHeight="11.25"/>
  <cols>
    <col min="1" max="1" width="30.140625" style="2" customWidth="1"/>
    <col min="2" max="2" width="4.140625" style="2" customWidth="1"/>
    <col min="3" max="3" width="24.140625" style="2" customWidth="1"/>
    <col min="4" max="4" width="14.42578125" style="6" customWidth="1"/>
    <col min="5" max="5" width="14.7109375" style="6" customWidth="1"/>
    <col min="6" max="6" width="13.85546875" style="22" customWidth="1"/>
    <col min="7" max="7" width="10.85546875" style="22" bestFit="1" customWidth="1"/>
    <col min="8" max="16384" width="9.140625" style="22"/>
  </cols>
  <sheetData>
    <row r="1" spans="1:6" ht="10.5" customHeight="1">
      <c r="D1" s="22"/>
    </row>
    <row r="2" spans="1:6" ht="17.25" customHeight="1" thickBot="1">
      <c r="A2" s="23" t="s">
        <v>108</v>
      </c>
      <c r="B2" s="23"/>
      <c r="C2" s="23"/>
      <c r="D2" s="23"/>
      <c r="E2" s="23"/>
      <c r="F2" s="1" t="s">
        <v>3</v>
      </c>
    </row>
    <row r="3" spans="1:6" ht="14.1" customHeight="1">
      <c r="D3" s="164" t="s">
        <v>109</v>
      </c>
      <c r="E3" s="165"/>
      <c r="F3" s="3" t="s">
        <v>14</v>
      </c>
    </row>
    <row r="4" spans="1:6" ht="12.75" customHeight="1">
      <c r="A4" s="4" t="s">
        <v>258</v>
      </c>
      <c r="B4" s="4"/>
      <c r="C4" s="4"/>
      <c r="D4" s="4"/>
      <c r="E4" s="73" t="s">
        <v>111</v>
      </c>
      <c r="F4" s="5" t="s">
        <v>259</v>
      </c>
    </row>
    <row r="5" spans="1:6" ht="15.75" customHeight="1">
      <c r="A5" s="62" t="s">
        <v>29</v>
      </c>
      <c r="B5" s="62"/>
      <c r="C5" s="62"/>
      <c r="D5" s="63"/>
      <c r="E5" s="36" t="s">
        <v>112</v>
      </c>
      <c r="F5" s="7" t="s">
        <v>63</v>
      </c>
    </row>
    <row r="6" spans="1:6" ht="12" customHeight="1">
      <c r="A6" s="62" t="s">
        <v>113</v>
      </c>
      <c r="B6" s="62"/>
      <c r="C6" s="62"/>
      <c r="D6" s="63"/>
      <c r="E6" s="36" t="s">
        <v>114</v>
      </c>
      <c r="F6" s="5" t="s">
        <v>64</v>
      </c>
    </row>
    <row r="7" spans="1:6" ht="26.25" customHeight="1">
      <c r="A7" s="166" t="s">
        <v>115</v>
      </c>
      <c r="B7" s="166"/>
      <c r="C7" s="166"/>
      <c r="D7" s="166"/>
      <c r="E7" s="36" t="s">
        <v>123</v>
      </c>
      <c r="F7" s="5" t="s">
        <v>119</v>
      </c>
    </row>
    <row r="8" spans="1:6" ht="14.1" customHeight="1">
      <c r="A8" s="64" t="s">
        <v>133</v>
      </c>
      <c r="B8" s="62"/>
      <c r="C8" s="62"/>
      <c r="D8" s="63"/>
      <c r="E8" s="36"/>
      <c r="F8" s="8"/>
    </row>
    <row r="9" spans="1:6" ht="14.1" customHeight="1" thickBot="1">
      <c r="A9" s="62" t="s">
        <v>85</v>
      </c>
      <c r="B9" s="62"/>
      <c r="C9" s="62"/>
      <c r="D9" s="63"/>
      <c r="E9" s="36" t="s">
        <v>142</v>
      </c>
      <c r="F9" s="9" t="s">
        <v>0</v>
      </c>
    </row>
    <row r="10" spans="1:6" ht="13.5" customHeight="1">
      <c r="B10" s="24"/>
      <c r="C10" s="30" t="s">
        <v>19</v>
      </c>
      <c r="E10" s="36"/>
      <c r="F10" s="10"/>
    </row>
    <row r="11" spans="1:6" ht="5.25" customHeight="1">
      <c r="A11" s="25"/>
      <c r="B11" s="25"/>
      <c r="C11" s="26"/>
      <c r="D11" s="27"/>
      <c r="E11" s="27"/>
      <c r="F11" s="28"/>
    </row>
    <row r="12" spans="1:6" ht="13.5" customHeight="1">
      <c r="A12" s="74"/>
      <c r="B12" s="75" t="s">
        <v>7</v>
      </c>
      <c r="C12" s="76" t="s">
        <v>28</v>
      </c>
      <c r="D12" s="77" t="s">
        <v>21</v>
      </c>
      <c r="E12" s="76"/>
      <c r="F12" s="75" t="s">
        <v>15</v>
      </c>
    </row>
    <row r="13" spans="1:6" ht="9.9499999999999993" customHeight="1">
      <c r="A13" s="78" t="s">
        <v>4</v>
      </c>
      <c r="B13" s="79" t="s">
        <v>8</v>
      </c>
      <c r="C13" s="78" t="s">
        <v>25</v>
      </c>
      <c r="D13" s="80" t="s">
        <v>22</v>
      </c>
      <c r="E13" s="80" t="s">
        <v>16</v>
      </c>
      <c r="F13" s="80" t="s">
        <v>2</v>
      </c>
    </row>
    <row r="14" spans="1:6" ht="14.25" customHeight="1">
      <c r="A14" s="81"/>
      <c r="B14" s="79" t="s">
        <v>9</v>
      </c>
      <c r="C14" s="78" t="s">
        <v>26</v>
      </c>
      <c r="D14" s="80" t="s">
        <v>2</v>
      </c>
      <c r="E14" s="80"/>
      <c r="F14" s="80"/>
    </row>
    <row r="15" spans="1:6" ht="13.5" customHeight="1">
      <c r="A15" s="82">
        <v>1</v>
      </c>
      <c r="B15" s="82">
        <v>2</v>
      </c>
      <c r="C15" s="82">
        <v>3</v>
      </c>
      <c r="D15" s="83" t="s">
        <v>1</v>
      </c>
      <c r="E15" s="83" t="s">
        <v>17</v>
      </c>
      <c r="F15" s="83" t="s">
        <v>18</v>
      </c>
    </row>
    <row r="16" spans="1:6" ht="12.75" customHeight="1">
      <c r="A16" s="98" t="s">
        <v>30</v>
      </c>
      <c r="B16" s="167" t="s">
        <v>72</v>
      </c>
      <c r="C16" s="168" t="s">
        <v>20</v>
      </c>
      <c r="D16" s="169">
        <f>D18+D73</f>
        <v>10416500</v>
      </c>
      <c r="E16" s="169">
        <f>E18+E73+E69</f>
        <v>6427146.2799999993</v>
      </c>
      <c r="F16" s="163">
        <f>D16-E16</f>
        <v>3989353.7200000007</v>
      </c>
    </row>
    <row r="17" spans="1:7" ht="15.75" customHeight="1">
      <c r="A17" s="99" t="s">
        <v>5</v>
      </c>
      <c r="B17" s="167"/>
      <c r="C17" s="168"/>
      <c r="D17" s="169"/>
      <c r="E17" s="169"/>
      <c r="F17" s="163"/>
    </row>
    <row r="18" spans="1:7" ht="36.75" customHeight="1">
      <c r="A18" s="100" t="s">
        <v>31</v>
      </c>
      <c r="B18" s="95" t="s">
        <v>72</v>
      </c>
      <c r="C18" s="96" t="s">
        <v>86</v>
      </c>
      <c r="D18" s="86">
        <f>D19+D31+D42++D62+D45+D54+D58</f>
        <v>7912800</v>
      </c>
      <c r="E18" s="86">
        <f>E19+E31+E42++E62+E45+E28+E51+E54+E61</f>
        <v>4724158.4799999995</v>
      </c>
      <c r="F18" s="52">
        <f>D18-E18</f>
        <v>3188641.5200000005</v>
      </c>
    </row>
    <row r="19" spans="1:7" ht="40.5" customHeight="1">
      <c r="A19" s="100" t="s">
        <v>32</v>
      </c>
      <c r="B19" s="95" t="s">
        <v>72</v>
      </c>
      <c r="C19" s="96" t="s">
        <v>87</v>
      </c>
      <c r="D19" s="86">
        <f>D20</f>
        <v>1509700</v>
      </c>
      <c r="E19" s="86">
        <f>E20</f>
        <v>1136001.33</v>
      </c>
      <c r="F19" s="52">
        <f t="shared" ref="F19:F44" si="0">D19-E19</f>
        <v>373698.66999999993</v>
      </c>
    </row>
    <row r="20" spans="1:7" ht="36" customHeight="1">
      <c r="A20" s="101" t="s">
        <v>33</v>
      </c>
      <c r="B20" s="84" t="s">
        <v>72</v>
      </c>
      <c r="C20" s="85" t="s">
        <v>88</v>
      </c>
      <c r="D20" s="87">
        <f>D21</f>
        <v>1509700</v>
      </c>
      <c r="E20" s="87">
        <f>E21+E24+E23+E22</f>
        <v>1136001.33</v>
      </c>
      <c r="F20" s="51">
        <f t="shared" si="0"/>
        <v>373698.66999999993</v>
      </c>
      <c r="G20" s="69"/>
    </row>
    <row r="21" spans="1:7" ht="159" customHeight="1">
      <c r="A21" s="101" t="s">
        <v>124</v>
      </c>
      <c r="B21" s="84" t="s">
        <v>72</v>
      </c>
      <c r="C21" s="110" t="s">
        <v>89</v>
      </c>
      <c r="D21" s="87">
        <v>1509700</v>
      </c>
      <c r="E21" s="88">
        <v>1132882.28</v>
      </c>
      <c r="F21" s="51">
        <f t="shared" si="0"/>
        <v>376817.72</v>
      </c>
    </row>
    <row r="22" spans="1:7" ht="225.75" customHeight="1">
      <c r="A22" s="101" t="s">
        <v>256</v>
      </c>
      <c r="B22" s="84" t="s">
        <v>72</v>
      </c>
      <c r="C22" s="110" t="s">
        <v>257</v>
      </c>
      <c r="D22" s="105">
        <v>0</v>
      </c>
      <c r="E22" s="88">
        <v>221.04</v>
      </c>
      <c r="F22" s="116">
        <v>0</v>
      </c>
    </row>
    <row r="23" spans="1:7" ht="92.25" customHeight="1">
      <c r="A23" s="111" t="s">
        <v>84</v>
      </c>
      <c r="B23" s="112" t="s">
        <v>72</v>
      </c>
      <c r="C23" s="110" t="s">
        <v>90</v>
      </c>
      <c r="D23" s="113">
        <v>0</v>
      </c>
      <c r="E23" s="114">
        <v>2898.01</v>
      </c>
      <c r="F23" s="115" t="s">
        <v>51</v>
      </c>
    </row>
    <row r="24" spans="1:7" ht="93.75" hidden="1" customHeight="1">
      <c r="A24" s="101" t="s">
        <v>84</v>
      </c>
      <c r="B24" s="84" t="s">
        <v>72</v>
      </c>
      <c r="C24" s="85" t="s">
        <v>90</v>
      </c>
      <c r="D24" s="105">
        <v>0</v>
      </c>
      <c r="E24" s="88"/>
      <c r="F24" s="51" t="s">
        <v>51</v>
      </c>
    </row>
    <row r="25" spans="1:7" ht="36.75" hidden="1" customHeight="1">
      <c r="A25" s="102"/>
      <c r="B25" s="89" t="s">
        <v>72</v>
      </c>
      <c r="C25" s="90"/>
      <c r="D25" s="91"/>
      <c r="E25" s="92"/>
      <c r="F25" s="93">
        <f t="shared" si="0"/>
        <v>0</v>
      </c>
    </row>
    <row r="26" spans="1:7" s="31" customFormat="1" ht="32.25" hidden="1" customHeight="1">
      <c r="A26" s="100" t="s">
        <v>174</v>
      </c>
      <c r="B26" s="95" t="s">
        <v>72</v>
      </c>
      <c r="C26" s="96" t="s">
        <v>175</v>
      </c>
      <c r="D26" s="106">
        <f>D27</f>
        <v>0</v>
      </c>
      <c r="E26" s="97">
        <f>E27</f>
        <v>0</v>
      </c>
      <c r="F26" s="52" t="s">
        <v>51</v>
      </c>
    </row>
    <row r="27" spans="1:7" s="31" customFormat="1" ht="25.5" hidden="1" customHeight="1">
      <c r="A27" s="101" t="s">
        <v>169</v>
      </c>
      <c r="B27" s="84" t="s">
        <v>72</v>
      </c>
      <c r="C27" s="85" t="s">
        <v>176</v>
      </c>
      <c r="D27" s="105">
        <f t="shared" ref="D27:E29" si="1">D28</f>
        <v>0</v>
      </c>
      <c r="E27" s="87">
        <f t="shared" si="1"/>
        <v>0</v>
      </c>
      <c r="F27" s="51" t="s">
        <v>51</v>
      </c>
    </row>
    <row r="28" spans="1:7" s="31" customFormat="1" ht="35.25" hidden="1" customHeight="1">
      <c r="A28" s="101" t="s">
        <v>75</v>
      </c>
      <c r="B28" s="84" t="s">
        <v>72</v>
      </c>
      <c r="C28" s="85" t="s">
        <v>152</v>
      </c>
      <c r="D28" s="105">
        <f t="shared" si="1"/>
        <v>0</v>
      </c>
      <c r="E28" s="87">
        <f t="shared" si="1"/>
        <v>0</v>
      </c>
      <c r="F28" s="51" t="s">
        <v>51</v>
      </c>
    </row>
    <row r="29" spans="1:7" s="31" customFormat="1" ht="45" hidden="1" customHeight="1">
      <c r="A29" s="101" t="s">
        <v>75</v>
      </c>
      <c r="B29" s="84" t="s">
        <v>72</v>
      </c>
      <c r="C29" s="85" t="s">
        <v>91</v>
      </c>
      <c r="D29" s="105">
        <f t="shared" si="1"/>
        <v>0</v>
      </c>
      <c r="E29" s="87">
        <f t="shared" si="1"/>
        <v>0</v>
      </c>
      <c r="F29" s="51" t="s">
        <v>51</v>
      </c>
    </row>
    <row r="30" spans="1:7" s="31" customFormat="1" ht="39.75" hidden="1" customHeight="1">
      <c r="A30" s="101" t="s">
        <v>75</v>
      </c>
      <c r="B30" s="84" t="s">
        <v>72</v>
      </c>
      <c r="C30" s="85" t="s">
        <v>151</v>
      </c>
      <c r="D30" s="105">
        <v>0</v>
      </c>
      <c r="E30" s="88"/>
      <c r="F30" s="51" t="s">
        <v>51</v>
      </c>
    </row>
    <row r="31" spans="1:7" ht="38.25" customHeight="1">
      <c r="A31" s="100" t="s">
        <v>34</v>
      </c>
      <c r="B31" s="95" t="s">
        <v>72</v>
      </c>
      <c r="C31" s="96" t="s">
        <v>92</v>
      </c>
      <c r="D31" s="86">
        <f>D32+D37+D34</f>
        <v>6358800</v>
      </c>
      <c r="E31" s="86">
        <f>E32+E37+E34</f>
        <v>3581755.35</v>
      </c>
      <c r="F31" s="52">
        <f t="shared" si="0"/>
        <v>2777044.65</v>
      </c>
    </row>
    <row r="32" spans="1:7" ht="33" customHeight="1">
      <c r="A32" s="101" t="s">
        <v>35</v>
      </c>
      <c r="B32" s="84" t="s">
        <v>72</v>
      </c>
      <c r="C32" s="85" t="s">
        <v>93</v>
      </c>
      <c r="D32" s="87">
        <f>D33</f>
        <v>398500</v>
      </c>
      <c r="E32" s="87">
        <f>E33</f>
        <v>10120.56</v>
      </c>
      <c r="F32" s="51">
        <f t="shared" si="0"/>
        <v>388379.44</v>
      </c>
    </row>
    <row r="33" spans="1:6" ht="99" customHeight="1">
      <c r="A33" s="101" t="s">
        <v>143</v>
      </c>
      <c r="B33" s="84" t="s">
        <v>72</v>
      </c>
      <c r="C33" s="85" t="s">
        <v>94</v>
      </c>
      <c r="D33" s="87">
        <v>398500</v>
      </c>
      <c r="E33" s="88">
        <v>10120.56</v>
      </c>
      <c r="F33" s="51">
        <f t="shared" si="0"/>
        <v>388379.44</v>
      </c>
    </row>
    <row r="34" spans="1:6" ht="12" hidden="1" customHeight="1">
      <c r="A34" s="102"/>
      <c r="B34" s="89" t="s">
        <v>72</v>
      </c>
      <c r="C34" s="90"/>
      <c r="D34" s="91"/>
      <c r="E34" s="91"/>
      <c r="F34" s="93"/>
    </row>
    <row r="35" spans="1:6" ht="12" hidden="1" customHeight="1">
      <c r="A35" s="102"/>
      <c r="B35" s="89" t="s">
        <v>72</v>
      </c>
      <c r="C35" s="90"/>
      <c r="D35" s="91"/>
      <c r="E35" s="92"/>
      <c r="F35" s="93"/>
    </row>
    <row r="36" spans="1:6" ht="8.25" hidden="1" customHeight="1">
      <c r="A36" s="102"/>
      <c r="B36" s="89" t="s">
        <v>72</v>
      </c>
      <c r="C36" s="90"/>
      <c r="D36" s="91"/>
      <c r="E36" s="92"/>
      <c r="F36" s="93"/>
    </row>
    <row r="37" spans="1:6" ht="18.75" customHeight="1">
      <c r="A37" s="101" t="s">
        <v>36</v>
      </c>
      <c r="B37" s="84" t="s">
        <v>72</v>
      </c>
      <c r="C37" s="85" t="s">
        <v>95</v>
      </c>
      <c r="D37" s="87">
        <f>D38+D40</f>
        <v>5960300</v>
      </c>
      <c r="E37" s="87">
        <f>E38+E40</f>
        <v>3571634.79</v>
      </c>
      <c r="F37" s="51">
        <f t="shared" si="0"/>
        <v>2388665.21</v>
      </c>
    </row>
    <row r="38" spans="1:6" ht="25.5" customHeight="1">
      <c r="A38" s="101" t="s">
        <v>126</v>
      </c>
      <c r="B38" s="84" t="s">
        <v>72</v>
      </c>
      <c r="C38" s="85" t="s">
        <v>134</v>
      </c>
      <c r="D38" s="87">
        <f>D39</f>
        <v>2594100</v>
      </c>
      <c r="E38" s="87">
        <f>E39</f>
        <v>3365212.92</v>
      </c>
      <c r="F38" s="51">
        <f t="shared" si="0"/>
        <v>-771112.91999999993</v>
      </c>
    </row>
    <row r="39" spans="1:6" ht="69.75" customHeight="1">
      <c r="A39" s="101" t="s">
        <v>128</v>
      </c>
      <c r="B39" s="84" t="s">
        <v>72</v>
      </c>
      <c r="C39" s="85" t="s">
        <v>127</v>
      </c>
      <c r="D39" s="87">
        <v>2594100</v>
      </c>
      <c r="E39" s="88">
        <v>3365212.92</v>
      </c>
      <c r="F39" s="51">
        <f t="shared" si="0"/>
        <v>-771112.91999999993</v>
      </c>
    </row>
    <row r="40" spans="1:6" ht="36.75" customHeight="1">
      <c r="A40" s="101" t="s">
        <v>129</v>
      </c>
      <c r="B40" s="84" t="s">
        <v>72</v>
      </c>
      <c r="C40" s="85" t="s">
        <v>130</v>
      </c>
      <c r="D40" s="87">
        <f>D41</f>
        <v>3366200</v>
      </c>
      <c r="E40" s="87">
        <f>E41</f>
        <v>206421.87</v>
      </c>
      <c r="F40" s="51">
        <f t="shared" si="0"/>
        <v>3159778.13</v>
      </c>
    </row>
    <row r="41" spans="1:6" ht="72" customHeight="1">
      <c r="A41" s="101" t="s">
        <v>132</v>
      </c>
      <c r="B41" s="84" t="s">
        <v>72</v>
      </c>
      <c r="C41" s="85" t="s">
        <v>131</v>
      </c>
      <c r="D41" s="87">
        <v>3366200</v>
      </c>
      <c r="E41" s="88">
        <v>206421.87</v>
      </c>
      <c r="F41" s="51">
        <f t="shared" si="0"/>
        <v>3159778.13</v>
      </c>
    </row>
    <row r="42" spans="1:6" ht="15" hidden="1" customHeight="1">
      <c r="A42" s="101" t="s">
        <v>38</v>
      </c>
      <c r="B42" s="84" t="s">
        <v>72</v>
      </c>
      <c r="C42" s="85" t="s">
        <v>96</v>
      </c>
      <c r="D42" s="87">
        <f>D43</f>
        <v>0</v>
      </c>
      <c r="E42" s="87">
        <f>E43</f>
        <v>0</v>
      </c>
      <c r="F42" s="51">
        <f t="shared" si="0"/>
        <v>0</v>
      </c>
    </row>
    <row r="43" spans="1:6" ht="66" hidden="1" customHeight="1">
      <c r="A43" s="101" t="s">
        <v>39</v>
      </c>
      <c r="B43" s="84" t="s">
        <v>72</v>
      </c>
      <c r="C43" s="85" t="s">
        <v>97</v>
      </c>
      <c r="D43" s="87">
        <f>D44</f>
        <v>0</v>
      </c>
      <c r="E43" s="87">
        <f>E44</f>
        <v>0</v>
      </c>
      <c r="F43" s="51">
        <f t="shared" si="0"/>
        <v>0</v>
      </c>
    </row>
    <row r="44" spans="1:6" ht="113.25" hidden="1" customHeight="1">
      <c r="A44" s="101" t="s">
        <v>40</v>
      </c>
      <c r="B44" s="84" t="s">
        <v>72</v>
      </c>
      <c r="C44" s="85" t="s">
        <v>98</v>
      </c>
      <c r="D44" s="87">
        <v>0</v>
      </c>
      <c r="E44" s="88"/>
      <c r="F44" s="51">
        <f t="shared" si="0"/>
        <v>0</v>
      </c>
    </row>
    <row r="45" spans="1:6" ht="120" customHeight="1">
      <c r="A45" s="100" t="s">
        <v>46</v>
      </c>
      <c r="B45" s="95" t="s">
        <v>72</v>
      </c>
      <c r="C45" s="96" t="s">
        <v>99</v>
      </c>
      <c r="D45" s="86">
        <f>SUM(D46)</f>
        <v>12200</v>
      </c>
      <c r="E45" s="86">
        <f>SUM(E46)</f>
        <v>6101.8</v>
      </c>
      <c r="F45" s="52">
        <f>D45-E45</f>
        <v>6098.2</v>
      </c>
    </row>
    <row r="46" spans="1:6" ht="189" customHeight="1">
      <c r="A46" s="101" t="s">
        <v>37</v>
      </c>
      <c r="B46" s="84" t="s">
        <v>72</v>
      </c>
      <c r="C46" s="85" t="s">
        <v>100</v>
      </c>
      <c r="D46" s="87">
        <f>SUM(D47)</f>
        <v>12200</v>
      </c>
      <c r="E46" s="87">
        <f>E47</f>
        <v>6101.8</v>
      </c>
      <c r="F46" s="51">
        <f>D46-E46</f>
        <v>6098.2</v>
      </c>
    </row>
    <row r="47" spans="1:6" ht="95.25" customHeight="1">
      <c r="A47" s="101" t="s">
        <v>235</v>
      </c>
      <c r="B47" s="84" t="s">
        <v>72</v>
      </c>
      <c r="C47" s="85" t="s">
        <v>139</v>
      </c>
      <c r="D47" s="87">
        <f>SUM(D48)</f>
        <v>12200</v>
      </c>
      <c r="E47" s="88">
        <f>E48</f>
        <v>6101.8</v>
      </c>
      <c r="F47" s="51">
        <f>D47-E47</f>
        <v>6098.2</v>
      </c>
    </row>
    <row r="48" spans="1:6" ht="87.75" customHeight="1">
      <c r="A48" s="101" t="s">
        <v>141</v>
      </c>
      <c r="B48" s="84" t="s">
        <v>72</v>
      </c>
      <c r="C48" s="85" t="s">
        <v>140</v>
      </c>
      <c r="D48" s="87">
        <v>12200</v>
      </c>
      <c r="E48" s="88">
        <v>6101.8</v>
      </c>
      <c r="F48" s="51">
        <f>D48-E48</f>
        <v>6098.2</v>
      </c>
    </row>
    <row r="49" spans="1:6" ht="45.75" hidden="1" customHeight="1">
      <c r="A49" s="101" t="s">
        <v>173</v>
      </c>
      <c r="B49" s="84" t="s">
        <v>72</v>
      </c>
      <c r="C49" s="85" t="s">
        <v>172</v>
      </c>
      <c r="D49" s="87">
        <f>D50</f>
        <v>0</v>
      </c>
      <c r="E49" s="88">
        <f>E50</f>
        <v>0</v>
      </c>
      <c r="F49" s="51">
        <f>F50</f>
        <v>0</v>
      </c>
    </row>
    <row r="50" spans="1:6" ht="45" hidden="1" customHeight="1">
      <c r="A50" s="101" t="s">
        <v>166</v>
      </c>
      <c r="B50" s="84" t="s">
        <v>72</v>
      </c>
      <c r="C50" s="85" t="s">
        <v>167</v>
      </c>
      <c r="D50" s="87">
        <f t="shared" ref="D50:E52" si="2">D51</f>
        <v>0</v>
      </c>
      <c r="E50" s="88">
        <f t="shared" si="2"/>
        <v>0</v>
      </c>
      <c r="F50" s="51">
        <f>D50-E50</f>
        <v>0</v>
      </c>
    </row>
    <row r="51" spans="1:6" ht="30.75" hidden="1" customHeight="1">
      <c r="A51" s="101" t="s">
        <v>159</v>
      </c>
      <c r="B51" s="84" t="s">
        <v>72</v>
      </c>
      <c r="C51" s="85" t="s">
        <v>153</v>
      </c>
      <c r="D51" s="87">
        <f t="shared" si="2"/>
        <v>0</v>
      </c>
      <c r="E51" s="88">
        <f t="shared" si="2"/>
        <v>0</v>
      </c>
      <c r="F51" s="51">
        <f>D51-E51</f>
        <v>0</v>
      </c>
    </row>
    <row r="52" spans="1:6" ht="25.5" hidden="1" customHeight="1">
      <c r="A52" s="101" t="s">
        <v>160</v>
      </c>
      <c r="B52" s="84" t="s">
        <v>72</v>
      </c>
      <c r="C52" s="85" t="s">
        <v>154</v>
      </c>
      <c r="D52" s="87">
        <f t="shared" si="2"/>
        <v>0</v>
      </c>
      <c r="E52" s="88">
        <f t="shared" si="2"/>
        <v>0</v>
      </c>
      <c r="F52" s="51">
        <f t="shared" ref="F52:F53" si="3">D52-E52</f>
        <v>0</v>
      </c>
    </row>
    <row r="53" spans="1:6" ht="34.5" hidden="1" customHeight="1">
      <c r="A53" s="101" t="s">
        <v>161</v>
      </c>
      <c r="B53" s="84" t="s">
        <v>72</v>
      </c>
      <c r="C53" s="85" t="s">
        <v>157</v>
      </c>
      <c r="D53" s="87">
        <v>0</v>
      </c>
      <c r="E53" s="88">
        <v>0</v>
      </c>
      <c r="F53" s="51">
        <f t="shared" si="3"/>
        <v>0</v>
      </c>
    </row>
    <row r="54" spans="1:6" ht="27.75" hidden="1" customHeight="1">
      <c r="A54" s="101" t="s">
        <v>200</v>
      </c>
      <c r="B54" s="84" t="s">
        <v>72</v>
      </c>
      <c r="C54" s="85" t="s">
        <v>201</v>
      </c>
      <c r="D54" s="87">
        <f t="shared" ref="D54:E56" si="4">D55</f>
        <v>0</v>
      </c>
      <c r="E54" s="87">
        <f t="shared" si="4"/>
        <v>0</v>
      </c>
      <c r="F54" s="51">
        <f>F55</f>
        <v>0</v>
      </c>
    </row>
    <row r="55" spans="1:6" ht="105" hidden="1" customHeight="1">
      <c r="A55" s="101" t="s">
        <v>203</v>
      </c>
      <c r="B55" s="84" t="s">
        <v>72</v>
      </c>
      <c r="C55" s="85" t="s">
        <v>202</v>
      </c>
      <c r="D55" s="87">
        <f t="shared" si="4"/>
        <v>0</v>
      </c>
      <c r="E55" s="87">
        <f t="shared" si="4"/>
        <v>0</v>
      </c>
      <c r="F55" s="51">
        <f>F56</f>
        <v>0</v>
      </c>
    </row>
    <row r="56" spans="1:6" ht="115.5" hidden="1" customHeight="1">
      <c r="A56" s="101" t="s">
        <v>205</v>
      </c>
      <c r="B56" s="84" t="s">
        <v>72</v>
      </c>
      <c r="C56" s="85" t="s">
        <v>204</v>
      </c>
      <c r="D56" s="87">
        <f>D57</f>
        <v>0</v>
      </c>
      <c r="E56" s="87">
        <f t="shared" si="4"/>
        <v>0</v>
      </c>
      <c r="F56" s="51">
        <f>D56-E56</f>
        <v>0</v>
      </c>
    </row>
    <row r="57" spans="1:6" ht="24.75" hidden="1" customHeight="1">
      <c r="A57" s="101" t="s">
        <v>207</v>
      </c>
      <c r="B57" s="84" t="s">
        <v>72</v>
      </c>
      <c r="C57" s="85" t="s">
        <v>206</v>
      </c>
      <c r="D57" s="87"/>
      <c r="E57" s="88"/>
      <c r="F57" s="51">
        <f>D57-E57</f>
        <v>0</v>
      </c>
    </row>
    <row r="58" spans="1:6" ht="66.75" hidden="1" customHeight="1">
      <c r="A58" s="100" t="s">
        <v>234</v>
      </c>
      <c r="B58" s="95" t="s">
        <v>72</v>
      </c>
      <c r="C58" s="96" t="s">
        <v>172</v>
      </c>
      <c r="D58" s="106">
        <f t="shared" ref="D58:E60" si="5">D59</f>
        <v>0</v>
      </c>
      <c r="E58" s="97">
        <f t="shared" si="5"/>
        <v>0</v>
      </c>
      <c r="F58" s="52" t="s">
        <v>51</v>
      </c>
    </row>
    <row r="59" spans="1:6" ht="39.75" hidden="1" customHeight="1">
      <c r="A59" s="101" t="s">
        <v>220</v>
      </c>
      <c r="B59" s="84" t="s">
        <v>72</v>
      </c>
      <c r="C59" s="85" t="s">
        <v>153</v>
      </c>
      <c r="D59" s="105">
        <f t="shared" si="5"/>
        <v>0</v>
      </c>
      <c r="E59" s="88">
        <f t="shared" si="5"/>
        <v>0</v>
      </c>
      <c r="F59" s="51" t="s">
        <v>51</v>
      </c>
    </row>
    <row r="60" spans="1:6" ht="40.5" hidden="1" customHeight="1">
      <c r="A60" s="101" t="s">
        <v>221</v>
      </c>
      <c r="B60" s="84" t="s">
        <v>72</v>
      </c>
      <c r="C60" s="85" t="s">
        <v>219</v>
      </c>
      <c r="D60" s="105">
        <f t="shared" si="5"/>
        <v>0</v>
      </c>
      <c r="E60" s="88">
        <f t="shared" si="5"/>
        <v>0</v>
      </c>
      <c r="F60" s="51" t="s">
        <v>51</v>
      </c>
    </row>
    <row r="61" spans="1:6" ht="50.25" hidden="1" customHeight="1">
      <c r="A61" s="101" t="s">
        <v>222</v>
      </c>
      <c r="B61" s="84" t="s">
        <v>72</v>
      </c>
      <c r="C61" s="85" t="s">
        <v>157</v>
      </c>
      <c r="D61" s="105">
        <v>0</v>
      </c>
      <c r="E61" s="88"/>
      <c r="F61" s="51" t="s">
        <v>51</v>
      </c>
    </row>
    <row r="62" spans="1:6" ht="39.75" customHeight="1">
      <c r="A62" s="100" t="s">
        <v>73</v>
      </c>
      <c r="B62" s="95" t="s">
        <v>72</v>
      </c>
      <c r="C62" s="96" t="s">
        <v>101</v>
      </c>
      <c r="D62" s="86">
        <f>D65+D67+D63</f>
        <v>32100</v>
      </c>
      <c r="E62" s="86">
        <f>E65+E63+E70</f>
        <v>300</v>
      </c>
      <c r="F62" s="108">
        <f>D62-E62</f>
        <v>31800</v>
      </c>
    </row>
    <row r="63" spans="1:6" ht="85.5" hidden="1" customHeight="1">
      <c r="A63" s="101" t="s">
        <v>178</v>
      </c>
      <c r="B63" s="84" t="s">
        <v>72</v>
      </c>
      <c r="C63" s="85" t="s">
        <v>170</v>
      </c>
      <c r="D63" s="87">
        <f>D64</f>
        <v>0</v>
      </c>
      <c r="E63" s="87">
        <f>E64</f>
        <v>0</v>
      </c>
      <c r="F63" s="51">
        <f>F64</f>
        <v>0</v>
      </c>
    </row>
    <row r="64" spans="1:6" ht="100.5" hidden="1" customHeight="1">
      <c r="A64" s="101" t="s">
        <v>177</v>
      </c>
      <c r="B64" s="84" t="s">
        <v>72</v>
      </c>
      <c r="C64" s="85" t="s">
        <v>171</v>
      </c>
      <c r="D64" s="87">
        <v>0</v>
      </c>
      <c r="E64" s="87"/>
      <c r="F64" s="51">
        <f>D64-E64</f>
        <v>0</v>
      </c>
    </row>
    <row r="65" spans="1:6" ht="90.75" customHeight="1">
      <c r="A65" s="101" t="s">
        <v>242</v>
      </c>
      <c r="B65" s="84" t="s">
        <v>72</v>
      </c>
      <c r="C65" s="85" t="s">
        <v>240</v>
      </c>
      <c r="D65" s="87">
        <f>D66</f>
        <v>32100</v>
      </c>
      <c r="E65" s="87">
        <f>E66</f>
        <v>200</v>
      </c>
      <c r="F65" s="51">
        <f t="shared" ref="F65:F69" si="6">D65-E65</f>
        <v>31900</v>
      </c>
    </row>
    <row r="66" spans="1:6" ht="113.25" customHeight="1">
      <c r="A66" s="101" t="s">
        <v>243</v>
      </c>
      <c r="B66" s="84" t="s">
        <v>72</v>
      </c>
      <c r="C66" s="85" t="s">
        <v>241</v>
      </c>
      <c r="D66" s="87">
        <v>32100</v>
      </c>
      <c r="E66" s="87">
        <v>200</v>
      </c>
      <c r="F66" s="51">
        <f t="shared" si="6"/>
        <v>31900</v>
      </c>
    </row>
    <row r="67" spans="1:6" ht="45.75" hidden="1" customHeight="1">
      <c r="A67" s="101" t="s">
        <v>74</v>
      </c>
      <c r="B67" s="84" t="s">
        <v>72</v>
      </c>
      <c r="C67" s="85" t="s">
        <v>102</v>
      </c>
      <c r="D67" s="87">
        <f>D68</f>
        <v>0</v>
      </c>
      <c r="E67" s="87">
        <f>E68</f>
        <v>0</v>
      </c>
      <c r="F67" s="51">
        <f t="shared" si="6"/>
        <v>0</v>
      </c>
    </row>
    <row r="68" spans="1:6" ht="54" hidden="1" customHeight="1">
      <c r="A68" s="101" t="s">
        <v>144</v>
      </c>
      <c r="B68" s="84" t="s">
        <v>72</v>
      </c>
      <c r="C68" s="85" t="s">
        <v>103</v>
      </c>
      <c r="D68" s="87"/>
      <c r="E68" s="88"/>
      <c r="F68" s="51"/>
    </row>
    <row r="69" spans="1:6" ht="40.5" hidden="1" customHeight="1">
      <c r="A69" s="101" t="s">
        <v>148</v>
      </c>
      <c r="B69" s="84"/>
      <c r="C69" s="85" t="s">
        <v>168</v>
      </c>
      <c r="D69" s="87">
        <v>0</v>
      </c>
      <c r="E69" s="88"/>
      <c r="F69" s="51">
        <f t="shared" si="6"/>
        <v>0</v>
      </c>
    </row>
    <row r="70" spans="1:6" ht="40.5" customHeight="1">
      <c r="A70" s="101" t="s">
        <v>249</v>
      </c>
      <c r="B70" s="84" t="s">
        <v>72</v>
      </c>
      <c r="C70" s="85" t="s">
        <v>252</v>
      </c>
      <c r="D70" s="109" t="s">
        <v>51</v>
      </c>
      <c r="E70" s="88">
        <f>E71</f>
        <v>100</v>
      </c>
      <c r="F70" s="51" t="s">
        <v>51</v>
      </c>
    </row>
    <row r="71" spans="1:6" ht="153" customHeight="1">
      <c r="A71" s="101" t="s">
        <v>250</v>
      </c>
      <c r="B71" s="84" t="s">
        <v>72</v>
      </c>
      <c r="C71" s="85" t="s">
        <v>253</v>
      </c>
      <c r="D71" s="109" t="s">
        <v>51</v>
      </c>
      <c r="E71" s="88">
        <f>E72</f>
        <v>100</v>
      </c>
      <c r="F71" s="51" t="s">
        <v>51</v>
      </c>
    </row>
    <row r="72" spans="1:6" ht="138" customHeight="1">
      <c r="A72" s="101" t="s">
        <v>251</v>
      </c>
      <c r="B72" s="84" t="s">
        <v>72</v>
      </c>
      <c r="C72" s="85" t="s">
        <v>254</v>
      </c>
      <c r="D72" s="109" t="s">
        <v>51</v>
      </c>
      <c r="E72" s="88">
        <v>100</v>
      </c>
      <c r="F72" s="51" t="s">
        <v>51</v>
      </c>
    </row>
    <row r="73" spans="1:6" ht="39.75" customHeight="1">
      <c r="A73" s="100" t="s">
        <v>41</v>
      </c>
      <c r="B73" s="95" t="s">
        <v>72</v>
      </c>
      <c r="C73" s="96" t="s">
        <v>104</v>
      </c>
      <c r="D73" s="86">
        <f>D74</f>
        <v>2503700</v>
      </c>
      <c r="E73" s="86">
        <f>E74</f>
        <v>1702987.8</v>
      </c>
      <c r="F73" s="86">
        <f>F74</f>
        <v>800712.2</v>
      </c>
    </row>
    <row r="74" spans="1:6" ht="87" customHeight="1">
      <c r="A74" s="100" t="s">
        <v>42</v>
      </c>
      <c r="B74" s="95" t="s">
        <v>72</v>
      </c>
      <c r="C74" s="96" t="s">
        <v>105</v>
      </c>
      <c r="D74" s="86">
        <f>D78+D83+D75</f>
        <v>2503700</v>
      </c>
      <c r="E74" s="86">
        <f>E78+E83+E75</f>
        <v>1702987.8</v>
      </c>
      <c r="F74" s="52">
        <f>F78+F83+F75</f>
        <v>800712.2</v>
      </c>
    </row>
    <row r="75" spans="1:6" ht="42" customHeight="1">
      <c r="A75" s="101" t="s">
        <v>198</v>
      </c>
      <c r="B75" s="84" t="s">
        <v>72</v>
      </c>
      <c r="C75" s="85" t="s">
        <v>199</v>
      </c>
      <c r="D75" s="87">
        <f t="shared" ref="D75:F76" si="7">D76</f>
        <v>882800</v>
      </c>
      <c r="E75" s="87">
        <f t="shared" si="7"/>
        <v>588600</v>
      </c>
      <c r="F75" s="107">
        <f t="shared" si="7"/>
        <v>294200</v>
      </c>
    </row>
    <row r="76" spans="1:6" ht="57.75" customHeight="1">
      <c r="A76" s="101" t="s">
        <v>248</v>
      </c>
      <c r="B76" s="84" t="s">
        <v>72</v>
      </c>
      <c r="C76" s="85" t="s">
        <v>237</v>
      </c>
      <c r="D76" s="87">
        <f t="shared" si="7"/>
        <v>882800</v>
      </c>
      <c r="E76" s="87">
        <f t="shared" si="7"/>
        <v>588600</v>
      </c>
      <c r="F76" s="107">
        <f t="shared" si="7"/>
        <v>294200</v>
      </c>
    </row>
    <row r="77" spans="1:6" ht="65.25" customHeight="1">
      <c r="A77" s="101" t="s">
        <v>239</v>
      </c>
      <c r="B77" s="84" t="s">
        <v>72</v>
      </c>
      <c r="C77" s="85" t="s">
        <v>238</v>
      </c>
      <c r="D77" s="87">
        <v>882800</v>
      </c>
      <c r="E77" s="87">
        <v>588600</v>
      </c>
      <c r="F77" s="107">
        <f>D77-E77</f>
        <v>294200</v>
      </c>
    </row>
    <row r="78" spans="1:6" ht="60.75" customHeight="1">
      <c r="A78" s="101" t="s">
        <v>181</v>
      </c>
      <c r="B78" s="84" t="s">
        <v>72</v>
      </c>
      <c r="C78" s="94" t="s">
        <v>211</v>
      </c>
      <c r="D78" s="87">
        <f>D79+D81</f>
        <v>231300</v>
      </c>
      <c r="E78" s="87">
        <f>E79+E81</f>
        <v>121161.13</v>
      </c>
      <c r="F78" s="107">
        <f>D78-E78</f>
        <v>110138.87</v>
      </c>
    </row>
    <row r="79" spans="1:6" ht="65.25" customHeight="1">
      <c r="A79" s="101" t="s">
        <v>182</v>
      </c>
      <c r="B79" s="84" t="s">
        <v>72</v>
      </c>
      <c r="C79" s="85" t="s">
        <v>212</v>
      </c>
      <c r="D79" s="87">
        <f>D80</f>
        <v>200</v>
      </c>
      <c r="E79" s="87">
        <f>E80</f>
        <v>200</v>
      </c>
      <c r="F79" s="107">
        <f>D79-E79</f>
        <v>0</v>
      </c>
    </row>
    <row r="80" spans="1:6" ht="84" customHeight="1">
      <c r="A80" s="101" t="s">
        <v>183</v>
      </c>
      <c r="B80" s="84" t="s">
        <v>72</v>
      </c>
      <c r="C80" s="85" t="s">
        <v>213</v>
      </c>
      <c r="D80" s="87">
        <v>200</v>
      </c>
      <c r="E80" s="88">
        <v>200</v>
      </c>
      <c r="F80" s="107">
        <f t="shared" ref="F80" si="8">D80-E80</f>
        <v>0</v>
      </c>
    </row>
    <row r="81" spans="1:6" ht="91.5" customHeight="1">
      <c r="A81" s="101" t="s">
        <v>43</v>
      </c>
      <c r="B81" s="84" t="s">
        <v>72</v>
      </c>
      <c r="C81" s="85" t="s">
        <v>214</v>
      </c>
      <c r="D81" s="87">
        <f>D82</f>
        <v>231100</v>
      </c>
      <c r="E81" s="87">
        <f>E82</f>
        <v>120961.13</v>
      </c>
      <c r="F81" s="107">
        <f t="shared" ref="F81:F82" si="9">D81-E81</f>
        <v>110138.87</v>
      </c>
    </row>
    <row r="82" spans="1:6" ht="85.5" customHeight="1">
      <c r="A82" s="101" t="s">
        <v>147</v>
      </c>
      <c r="B82" s="84" t="s">
        <v>72</v>
      </c>
      <c r="C82" s="85" t="s">
        <v>215</v>
      </c>
      <c r="D82" s="87">
        <v>231100</v>
      </c>
      <c r="E82" s="88">
        <v>120961.13</v>
      </c>
      <c r="F82" s="107">
        <f t="shared" si="9"/>
        <v>110138.87</v>
      </c>
    </row>
    <row r="83" spans="1:6" ht="39.75" customHeight="1">
      <c r="A83" s="101" t="s">
        <v>44</v>
      </c>
      <c r="B83" s="84" t="s">
        <v>72</v>
      </c>
      <c r="C83" s="85" t="s">
        <v>216</v>
      </c>
      <c r="D83" s="87">
        <f>SUM(D84)+D86</f>
        <v>1389600</v>
      </c>
      <c r="E83" s="87">
        <f>SUM(E84)+E86</f>
        <v>993226.67</v>
      </c>
      <c r="F83" s="51">
        <f>D83-E83</f>
        <v>396373.32999999996</v>
      </c>
    </row>
    <row r="84" spans="1:6" ht="135.75" customHeight="1">
      <c r="A84" s="101" t="s">
        <v>164</v>
      </c>
      <c r="B84" s="84" t="s">
        <v>72</v>
      </c>
      <c r="C84" s="85" t="s">
        <v>217</v>
      </c>
      <c r="D84" s="87">
        <f>SUM(D85)</f>
        <v>1182600</v>
      </c>
      <c r="E84" s="87">
        <f>SUM(E85)</f>
        <v>820306.67</v>
      </c>
      <c r="F84" s="51">
        <f t="shared" ref="F84:F85" si="10">D84-E84</f>
        <v>362293.32999999996</v>
      </c>
    </row>
    <row r="85" spans="1:6" ht="150.75" customHeight="1">
      <c r="A85" s="101" t="s">
        <v>165</v>
      </c>
      <c r="B85" s="84" t="s">
        <v>72</v>
      </c>
      <c r="C85" s="85" t="s">
        <v>218</v>
      </c>
      <c r="D85" s="87">
        <v>1182600</v>
      </c>
      <c r="E85" s="87">
        <v>820306.67</v>
      </c>
      <c r="F85" s="51">
        <f t="shared" si="10"/>
        <v>362293.32999999996</v>
      </c>
    </row>
    <row r="86" spans="1:6" ht="44.25" customHeight="1">
      <c r="A86" s="101" t="s">
        <v>45</v>
      </c>
      <c r="B86" s="84" t="s">
        <v>72</v>
      </c>
      <c r="C86" s="85" t="s">
        <v>163</v>
      </c>
      <c r="D86" s="87">
        <f>SUM(D87)</f>
        <v>207000</v>
      </c>
      <c r="E86" s="87">
        <f>SUM(E87)</f>
        <v>172920</v>
      </c>
      <c r="F86" s="107">
        <f t="shared" ref="F86:F87" si="11">D86-E86</f>
        <v>34080</v>
      </c>
    </row>
    <row r="87" spans="1:6" ht="43.5" customHeight="1">
      <c r="A87" s="101" t="s">
        <v>180</v>
      </c>
      <c r="B87" s="84" t="s">
        <v>72</v>
      </c>
      <c r="C87" s="85" t="s">
        <v>162</v>
      </c>
      <c r="D87" s="87">
        <v>207000</v>
      </c>
      <c r="E87" s="87">
        <v>172920</v>
      </c>
      <c r="F87" s="107">
        <f t="shared" si="11"/>
        <v>34080</v>
      </c>
    </row>
    <row r="88" spans="1:6" ht="15.75" customHeight="1">
      <c r="A88" s="22"/>
      <c r="B88" s="13"/>
      <c r="C88" s="14"/>
      <c r="D88" s="15"/>
      <c r="E88" s="15"/>
      <c r="F88" s="14"/>
    </row>
    <row r="89" spans="1:6" ht="12.75" customHeight="1">
      <c r="A89" s="21"/>
      <c r="B89" s="20"/>
      <c r="C89" s="14"/>
      <c r="D89" s="14"/>
      <c r="E89" s="14"/>
      <c r="F89" s="14"/>
    </row>
    <row r="90" spans="1:6" ht="12.75" customHeight="1">
      <c r="A90" s="21"/>
      <c r="B90" s="20"/>
      <c r="C90" s="14"/>
      <c r="D90" s="14"/>
      <c r="E90" s="14"/>
      <c r="F90" s="14"/>
    </row>
    <row r="91" spans="1:6" ht="22.5" customHeight="1">
      <c r="A91" s="21"/>
      <c r="B91" s="20"/>
      <c r="C91" s="14"/>
      <c r="D91" s="14"/>
      <c r="E91" s="14"/>
      <c r="F91" s="14"/>
    </row>
    <row r="92" spans="1:6" ht="11.25" customHeight="1">
      <c r="C92" s="16"/>
      <c r="D92" s="15"/>
    </row>
    <row r="93" spans="1:6" ht="11.25" customHeight="1">
      <c r="C93" s="16"/>
      <c r="D93" s="15"/>
    </row>
    <row r="94" spans="1:6" ht="11.25" customHeight="1">
      <c r="C94" s="16"/>
      <c r="D94" s="15"/>
    </row>
    <row r="95" spans="1:6" ht="11.25" customHeight="1">
      <c r="C95" s="16"/>
      <c r="D95" s="15"/>
    </row>
    <row r="96" spans="1:6" ht="11.25" customHeight="1">
      <c r="C96" s="16"/>
      <c r="D96" s="15"/>
    </row>
    <row r="97" spans="3:4" ht="11.25" customHeight="1">
      <c r="C97" s="16"/>
      <c r="D97" s="15"/>
    </row>
    <row r="98" spans="3:4" ht="11.25" customHeight="1">
      <c r="C98" s="16"/>
      <c r="D98" s="15"/>
    </row>
    <row r="99" spans="3:4" ht="11.25" customHeight="1">
      <c r="C99" s="16"/>
      <c r="D99" s="15"/>
    </row>
    <row r="100" spans="3:4" ht="11.25" customHeight="1">
      <c r="C100" s="16"/>
      <c r="D100" s="15"/>
    </row>
    <row r="101" spans="3:4" ht="11.25" customHeight="1">
      <c r="C101" s="16"/>
      <c r="D101" s="15"/>
    </row>
    <row r="102" spans="3:4" ht="11.25" customHeight="1">
      <c r="C102" s="16"/>
      <c r="D102" s="15"/>
    </row>
    <row r="103" spans="3:4" ht="11.25" customHeight="1">
      <c r="C103" s="16"/>
      <c r="D103" s="15"/>
    </row>
    <row r="104" spans="3:4" ht="11.25" customHeight="1">
      <c r="C104" s="16"/>
      <c r="D104" s="15"/>
    </row>
    <row r="105" spans="3:4" ht="11.25" customHeight="1">
      <c r="C105" s="16"/>
      <c r="D105" s="15"/>
    </row>
    <row r="106" spans="3:4" ht="11.25" customHeight="1">
      <c r="C106" s="16"/>
      <c r="D106" s="15"/>
    </row>
    <row r="107" spans="3:4" ht="11.25" customHeight="1">
      <c r="C107" s="16"/>
      <c r="D107" s="15"/>
    </row>
    <row r="108" spans="3:4" ht="11.25" customHeight="1">
      <c r="C108" s="16"/>
      <c r="D108" s="15"/>
    </row>
    <row r="109" spans="3:4" ht="11.25" customHeight="1">
      <c r="C109" s="16"/>
      <c r="D109" s="15"/>
    </row>
    <row r="110" spans="3:4" ht="11.25" customHeight="1">
      <c r="C110" s="16"/>
      <c r="D110" s="15"/>
    </row>
    <row r="111" spans="3:4" ht="11.25" customHeight="1">
      <c r="C111" s="16"/>
      <c r="D111" s="15"/>
    </row>
    <row r="112" spans="3:4" ht="23.25" customHeight="1"/>
    <row r="113" spans="1:3" ht="9.9499999999999993" customHeight="1"/>
    <row r="114" spans="1:3" ht="12.75" customHeight="1">
      <c r="A114" s="16"/>
      <c r="B114" s="16"/>
      <c r="C114" s="17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39370078740157483" right="0.39370078740157483" top="0.39370078740157483" bottom="0.39370078740157483" header="0" footer="0"/>
  <pageSetup paperSize="9" scale="95" pageOrder="overThenDown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0"/>
  <sheetViews>
    <sheetView showGridLines="0" workbookViewId="0"/>
  </sheetViews>
  <sheetFormatPr defaultRowHeight="12.75" customHeight="1"/>
  <cols>
    <col min="1" max="1" width="45.7109375" style="119" customWidth="1"/>
    <col min="2" max="2" width="4.28515625" style="119" customWidth="1"/>
    <col min="3" max="3" width="40.7109375" style="119" customWidth="1"/>
    <col min="4" max="4" width="18.85546875" style="119" customWidth="1"/>
    <col min="5" max="6" width="18.7109375" style="119" customWidth="1"/>
    <col min="7" max="16384" width="9.140625" style="119"/>
  </cols>
  <sheetData>
    <row r="2" spans="1:6" ht="15" customHeight="1">
      <c r="A2" s="172" t="s">
        <v>261</v>
      </c>
      <c r="B2" s="172"/>
      <c r="C2" s="172"/>
      <c r="D2" s="172"/>
      <c r="E2" s="117"/>
      <c r="F2" s="118" t="s">
        <v>262</v>
      </c>
    </row>
    <row r="3" spans="1:6" ht="13.5" customHeight="1" thickBot="1">
      <c r="A3" s="120"/>
      <c r="B3" s="120"/>
      <c r="C3" s="121"/>
      <c r="D3" s="122"/>
      <c r="E3" s="122"/>
      <c r="F3" s="122"/>
    </row>
    <row r="4" spans="1:6" ht="10.15" customHeight="1">
      <c r="A4" s="173" t="s">
        <v>4</v>
      </c>
      <c r="B4" s="176" t="s">
        <v>52</v>
      </c>
      <c r="C4" s="179" t="s">
        <v>53</v>
      </c>
      <c r="D4" s="181" t="s">
        <v>54</v>
      </c>
      <c r="E4" s="184" t="s">
        <v>16</v>
      </c>
      <c r="F4" s="170" t="s">
        <v>55</v>
      </c>
    </row>
    <row r="5" spans="1:6" ht="5.45" customHeight="1">
      <c r="A5" s="174"/>
      <c r="B5" s="177"/>
      <c r="C5" s="180"/>
      <c r="D5" s="182"/>
      <c r="E5" s="185"/>
      <c r="F5" s="171"/>
    </row>
    <row r="6" spans="1:6" ht="9.6" customHeight="1">
      <c r="A6" s="174"/>
      <c r="B6" s="177"/>
      <c r="C6" s="180"/>
      <c r="D6" s="182"/>
      <c r="E6" s="185"/>
      <c r="F6" s="171"/>
    </row>
    <row r="7" spans="1:6" ht="6" customHeight="1">
      <c r="A7" s="174"/>
      <c r="B7" s="177"/>
      <c r="C7" s="180"/>
      <c r="D7" s="182"/>
      <c r="E7" s="185"/>
      <c r="F7" s="171"/>
    </row>
    <row r="8" spans="1:6" ht="6.6" customHeight="1">
      <c r="A8" s="174"/>
      <c r="B8" s="177"/>
      <c r="C8" s="180"/>
      <c r="D8" s="182"/>
      <c r="E8" s="185"/>
      <c r="F8" s="171"/>
    </row>
    <row r="9" spans="1:6" ht="10.9" customHeight="1">
      <c r="A9" s="174"/>
      <c r="B9" s="177"/>
      <c r="C9" s="180"/>
      <c r="D9" s="182"/>
      <c r="E9" s="185"/>
      <c r="F9" s="171"/>
    </row>
    <row r="10" spans="1:6" ht="4.1500000000000004" hidden="1" customHeight="1">
      <c r="A10" s="174"/>
      <c r="B10" s="177"/>
      <c r="C10" s="123"/>
      <c r="D10" s="182"/>
      <c r="E10" s="124"/>
      <c r="F10" s="125"/>
    </row>
    <row r="11" spans="1:6" ht="13.15" hidden="1" customHeight="1">
      <c r="A11" s="175"/>
      <c r="B11" s="178"/>
      <c r="C11" s="126"/>
      <c r="D11" s="183"/>
      <c r="E11" s="127"/>
      <c r="F11" s="128"/>
    </row>
    <row r="12" spans="1:6" ht="13.5" customHeight="1" thickBot="1">
      <c r="A12" s="129">
        <v>1</v>
      </c>
      <c r="B12" s="130">
        <v>2</v>
      </c>
      <c r="C12" s="131">
        <v>3</v>
      </c>
      <c r="D12" s="132" t="s">
        <v>1</v>
      </c>
      <c r="E12" s="133" t="s">
        <v>17</v>
      </c>
      <c r="F12" s="134" t="s">
        <v>18</v>
      </c>
    </row>
    <row r="13" spans="1:6">
      <c r="A13" s="135" t="s">
        <v>263</v>
      </c>
      <c r="B13" s="136" t="s">
        <v>264</v>
      </c>
      <c r="C13" s="137" t="s">
        <v>265</v>
      </c>
      <c r="D13" s="138">
        <v>12516500</v>
      </c>
      <c r="E13" s="139">
        <v>8312663.75</v>
      </c>
      <c r="F13" s="140">
        <f>IF(OR(D13="-",IF(E13="-",0,E13)&gt;=IF(D13="-",0,D13)),"-",IF(D13="-",0,D13)-IF(E13="-",0,E13))</f>
        <v>4203836.25</v>
      </c>
    </row>
    <row r="14" spans="1:6">
      <c r="A14" s="141" t="s">
        <v>5</v>
      </c>
      <c r="B14" s="142"/>
      <c r="C14" s="143"/>
      <c r="D14" s="144"/>
      <c r="E14" s="145"/>
      <c r="F14" s="146"/>
    </row>
    <row r="15" spans="1:6" ht="24.6" customHeight="1">
      <c r="A15" s="135" t="s">
        <v>266</v>
      </c>
      <c r="B15" s="136" t="s">
        <v>264</v>
      </c>
      <c r="C15" s="137" t="s">
        <v>267</v>
      </c>
      <c r="D15" s="138">
        <v>12516500</v>
      </c>
      <c r="E15" s="139">
        <v>8312663.75</v>
      </c>
      <c r="F15" s="140">
        <f t="shared" ref="F15:F78" si="0">IF(OR(D15="-",IF(E15="-",0,E15)&gt;=IF(D15="-",0,D15)),"-",IF(D15="-",0,D15)-IF(E15="-",0,E15))</f>
        <v>4203836.25</v>
      </c>
    </row>
    <row r="16" spans="1:6">
      <c r="A16" s="135" t="s">
        <v>268</v>
      </c>
      <c r="B16" s="136" t="s">
        <v>264</v>
      </c>
      <c r="C16" s="137" t="s">
        <v>269</v>
      </c>
      <c r="D16" s="138">
        <v>5640200</v>
      </c>
      <c r="E16" s="139">
        <v>3705690.35</v>
      </c>
      <c r="F16" s="140">
        <f t="shared" si="0"/>
        <v>1934509.65</v>
      </c>
    </row>
    <row r="17" spans="1:6" ht="49.15" customHeight="1">
      <c r="A17" s="135" t="s">
        <v>56</v>
      </c>
      <c r="B17" s="136" t="s">
        <v>264</v>
      </c>
      <c r="C17" s="137" t="s">
        <v>270</v>
      </c>
      <c r="D17" s="138">
        <v>5435700</v>
      </c>
      <c r="E17" s="139">
        <v>3661962.35</v>
      </c>
      <c r="F17" s="140">
        <f t="shared" si="0"/>
        <v>1773737.65</v>
      </c>
    </row>
    <row r="18" spans="1:6" ht="36.950000000000003" customHeight="1">
      <c r="A18" s="147" t="s">
        <v>271</v>
      </c>
      <c r="B18" s="148" t="s">
        <v>264</v>
      </c>
      <c r="C18" s="149" t="s">
        <v>272</v>
      </c>
      <c r="D18" s="150">
        <v>5435500</v>
      </c>
      <c r="E18" s="151">
        <v>3661762.35</v>
      </c>
      <c r="F18" s="152">
        <f t="shared" si="0"/>
        <v>1773737.65</v>
      </c>
    </row>
    <row r="19" spans="1:6" ht="24.6" customHeight="1">
      <c r="A19" s="147" t="s">
        <v>125</v>
      </c>
      <c r="B19" s="148" t="s">
        <v>264</v>
      </c>
      <c r="C19" s="149" t="s">
        <v>273</v>
      </c>
      <c r="D19" s="150">
        <v>5435500</v>
      </c>
      <c r="E19" s="151">
        <v>3661762.35</v>
      </c>
      <c r="F19" s="152">
        <f t="shared" si="0"/>
        <v>1773737.65</v>
      </c>
    </row>
    <row r="20" spans="1:6" ht="86.1" customHeight="1">
      <c r="A20" s="153" t="s">
        <v>274</v>
      </c>
      <c r="B20" s="148" t="s">
        <v>264</v>
      </c>
      <c r="C20" s="149" t="s">
        <v>275</v>
      </c>
      <c r="D20" s="150">
        <v>4015000</v>
      </c>
      <c r="E20" s="151">
        <v>2549443.9900000002</v>
      </c>
      <c r="F20" s="152">
        <f t="shared" si="0"/>
        <v>1465556.0099999998</v>
      </c>
    </row>
    <row r="21" spans="1:6" ht="61.5" customHeight="1">
      <c r="A21" s="147" t="s">
        <v>276</v>
      </c>
      <c r="B21" s="148" t="s">
        <v>264</v>
      </c>
      <c r="C21" s="149" t="s">
        <v>277</v>
      </c>
      <c r="D21" s="150">
        <v>4015000</v>
      </c>
      <c r="E21" s="151">
        <v>2549443.9900000002</v>
      </c>
      <c r="F21" s="152">
        <f t="shared" si="0"/>
        <v>1465556.0099999998</v>
      </c>
    </row>
    <row r="22" spans="1:6" ht="24.6" customHeight="1">
      <c r="A22" s="147" t="s">
        <v>69</v>
      </c>
      <c r="B22" s="148" t="s">
        <v>264</v>
      </c>
      <c r="C22" s="149" t="s">
        <v>278</v>
      </c>
      <c r="D22" s="150">
        <v>4015000</v>
      </c>
      <c r="E22" s="151">
        <v>2549443.9900000002</v>
      </c>
      <c r="F22" s="152">
        <f t="shared" si="0"/>
        <v>1465556.0099999998</v>
      </c>
    </row>
    <row r="23" spans="1:6" ht="24.6" customHeight="1">
      <c r="A23" s="147" t="s">
        <v>279</v>
      </c>
      <c r="B23" s="148" t="s">
        <v>264</v>
      </c>
      <c r="C23" s="149" t="s">
        <v>280</v>
      </c>
      <c r="D23" s="150">
        <v>2958100</v>
      </c>
      <c r="E23" s="151">
        <v>1904726.3</v>
      </c>
      <c r="F23" s="152">
        <f t="shared" si="0"/>
        <v>1053373.7</v>
      </c>
    </row>
    <row r="24" spans="1:6" ht="36.950000000000003" customHeight="1">
      <c r="A24" s="147" t="s">
        <v>122</v>
      </c>
      <c r="B24" s="148" t="s">
        <v>264</v>
      </c>
      <c r="C24" s="149" t="s">
        <v>281</v>
      </c>
      <c r="D24" s="150">
        <v>219300</v>
      </c>
      <c r="E24" s="151">
        <v>108580.8</v>
      </c>
      <c r="F24" s="152">
        <f t="shared" si="0"/>
        <v>110719.2</v>
      </c>
    </row>
    <row r="25" spans="1:6" ht="49.15" customHeight="1">
      <c r="A25" s="147" t="s">
        <v>156</v>
      </c>
      <c r="B25" s="148" t="s">
        <v>264</v>
      </c>
      <c r="C25" s="149" t="s">
        <v>282</v>
      </c>
      <c r="D25" s="150">
        <v>837600</v>
      </c>
      <c r="E25" s="151">
        <v>536136.89</v>
      </c>
      <c r="F25" s="152">
        <f t="shared" si="0"/>
        <v>301463.11</v>
      </c>
    </row>
    <row r="26" spans="1:6" ht="86.1" customHeight="1">
      <c r="A26" s="153" t="s">
        <v>283</v>
      </c>
      <c r="B26" s="148" t="s">
        <v>264</v>
      </c>
      <c r="C26" s="149" t="s">
        <v>284</v>
      </c>
      <c r="D26" s="150">
        <v>1420500</v>
      </c>
      <c r="E26" s="151">
        <v>1112318.3600000001</v>
      </c>
      <c r="F26" s="152">
        <f t="shared" si="0"/>
        <v>308181.6399999999</v>
      </c>
    </row>
    <row r="27" spans="1:6" ht="24.6" customHeight="1">
      <c r="A27" s="147" t="s">
        <v>138</v>
      </c>
      <c r="B27" s="148" t="s">
        <v>264</v>
      </c>
      <c r="C27" s="149" t="s">
        <v>285</v>
      </c>
      <c r="D27" s="150">
        <v>1420500</v>
      </c>
      <c r="E27" s="151">
        <v>1112318.3600000001</v>
      </c>
      <c r="F27" s="152">
        <f t="shared" si="0"/>
        <v>308181.6399999999</v>
      </c>
    </row>
    <row r="28" spans="1:6" ht="36.950000000000003" customHeight="1">
      <c r="A28" s="147" t="s">
        <v>137</v>
      </c>
      <c r="B28" s="148" t="s">
        <v>264</v>
      </c>
      <c r="C28" s="149" t="s">
        <v>286</v>
      </c>
      <c r="D28" s="150">
        <v>1420500</v>
      </c>
      <c r="E28" s="151">
        <v>1112318.3600000001</v>
      </c>
      <c r="F28" s="152">
        <f t="shared" si="0"/>
        <v>308181.6399999999</v>
      </c>
    </row>
    <row r="29" spans="1:6">
      <c r="A29" s="147" t="s">
        <v>194</v>
      </c>
      <c r="B29" s="148" t="s">
        <v>264</v>
      </c>
      <c r="C29" s="149" t="s">
        <v>287</v>
      </c>
      <c r="D29" s="150">
        <v>1420500</v>
      </c>
      <c r="E29" s="151">
        <v>1112318.3600000001</v>
      </c>
      <c r="F29" s="152">
        <f t="shared" si="0"/>
        <v>308181.6399999999</v>
      </c>
    </row>
    <row r="30" spans="1:6" ht="36.950000000000003" customHeight="1">
      <c r="A30" s="147" t="s">
        <v>209</v>
      </c>
      <c r="B30" s="148" t="s">
        <v>264</v>
      </c>
      <c r="C30" s="149" t="s">
        <v>288</v>
      </c>
      <c r="D30" s="150">
        <v>200</v>
      </c>
      <c r="E30" s="151">
        <v>200</v>
      </c>
      <c r="F30" s="152" t="str">
        <f t="shared" si="0"/>
        <v>-</v>
      </c>
    </row>
    <row r="31" spans="1:6">
      <c r="A31" s="147" t="s">
        <v>210</v>
      </c>
      <c r="B31" s="148" t="s">
        <v>264</v>
      </c>
      <c r="C31" s="149" t="s">
        <v>289</v>
      </c>
      <c r="D31" s="150">
        <v>200</v>
      </c>
      <c r="E31" s="151">
        <v>200</v>
      </c>
      <c r="F31" s="152" t="str">
        <f t="shared" si="0"/>
        <v>-</v>
      </c>
    </row>
    <row r="32" spans="1:6" ht="135.19999999999999" customHeight="1">
      <c r="A32" s="153" t="s">
        <v>290</v>
      </c>
      <c r="B32" s="148" t="s">
        <v>264</v>
      </c>
      <c r="C32" s="149" t="s">
        <v>291</v>
      </c>
      <c r="D32" s="150">
        <v>200</v>
      </c>
      <c r="E32" s="151">
        <v>200</v>
      </c>
      <c r="F32" s="152" t="str">
        <f t="shared" si="0"/>
        <v>-</v>
      </c>
    </row>
    <row r="33" spans="1:6" ht="24.6" customHeight="1">
      <c r="A33" s="147" t="s">
        <v>138</v>
      </c>
      <c r="B33" s="148" t="s">
        <v>264</v>
      </c>
      <c r="C33" s="149" t="s">
        <v>292</v>
      </c>
      <c r="D33" s="150">
        <v>200</v>
      </c>
      <c r="E33" s="151">
        <v>200</v>
      </c>
      <c r="F33" s="152" t="str">
        <f t="shared" si="0"/>
        <v>-</v>
      </c>
    </row>
    <row r="34" spans="1:6" ht="36.950000000000003" customHeight="1">
      <c r="A34" s="147" t="s">
        <v>137</v>
      </c>
      <c r="B34" s="148" t="s">
        <v>264</v>
      </c>
      <c r="C34" s="149" t="s">
        <v>293</v>
      </c>
      <c r="D34" s="150">
        <v>200</v>
      </c>
      <c r="E34" s="151">
        <v>200</v>
      </c>
      <c r="F34" s="152" t="str">
        <f t="shared" si="0"/>
        <v>-</v>
      </c>
    </row>
    <row r="35" spans="1:6">
      <c r="A35" s="147" t="s">
        <v>194</v>
      </c>
      <c r="B35" s="148" t="s">
        <v>264</v>
      </c>
      <c r="C35" s="149" t="s">
        <v>294</v>
      </c>
      <c r="D35" s="150">
        <v>200</v>
      </c>
      <c r="E35" s="151">
        <v>200</v>
      </c>
      <c r="F35" s="152" t="str">
        <f t="shared" si="0"/>
        <v>-</v>
      </c>
    </row>
    <row r="36" spans="1:6">
      <c r="A36" s="135" t="s">
        <v>57</v>
      </c>
      <c r="B36" s="136" t="s">
        <v>264</v>
      </c>
      <c r="C36" s="137" t="s">
        <v>295</v>
      </c>
      <c r="D36" s="138">
        <v>100000</v>
      </c>
      <c r="E36" s="139" t="s">
        <v>51</v>
      </c>
      <c r="F36" s="140">
        <f t="shared" si="0"/>
        <v>100000</v>
      </c>
    </row>
    <row r="37" spans="1:6" ht="36.950000000000003" customHeight="1">
      <c r="A37" s="147" t="s">
        <v>209</v>
      </c>
      <c r="B37" s="148" t="s">
        <v>264</v>
      </c>
      <c r="C37" s="149" t="s">
        <v>296</v>
      </c>
      <c r="D37" s="150">
        <v>100000</v>
      </c>
      <c r="E37" s="151" t="s">
        <v>51</v>
      </c>
      <c r="F37" s="152">
        <f t="shared" si="0"/>
        <v>100000</v>
      </c>
    </row>
    <row r="38" spans="1:6">
      <c r="A38" s="147" t="s">
        <v>77</v>
      </c>
      <c r="B38" s="148" t="s">
        <v>264</v>
      </c>
      <c r="C38" s="149" t="s">
        <v>297</v>
      </c>
      <c r="D38" s="150">
        <v>100000</v>
      </c>
      <c r="E38" s="151" t="s">
        <v>51</v>
      </c>
      <c r="F38" s="152">
        <f t="shared" si="0"/>
        <v>100000</v>
      </c>
    </row>
    <row r="39" spans="1:6" ht="73.7" customHeight="1">
      <c r="A39" s="147" t="s">
        <v>298</v>
      </c>
      <c r="B39" s="148" t="s">
        <v>264</v>
      </c>
      <c r="C39" s="149" t="s">
        <v>299</v>
      </c>
      <c r="D39" s="150">
        <v>100000</v>
      </c>
      <c r="E39" s="151" t="s">
        <v>51</v>
      </c>
      <c r="F39" s="152">
        <f t="shared" si="0"/>
        <v>100000</v>
      </c>
    </row>
    <row r="40" spans="1:6">
      <c r="A40" s="147" t="s">
        <v>66</v>
      </c>
      <c r="B40" s="148" t="s">
        <v>264</v>
      </c>
      <c r="C40" s="149" t="s">
        <v>300</v>
      </c>
      <c r="D40" s="150">
        <v>100000</v>
      </c>
      <c r="E40" s="151" t="s">
        <v>51</v>
      </c>
      <c r="F40" s="152">
        <f t="shared" si="0"/>
        <v>100000</v>
      </c>
    </row>
    <row r="41" spans="1:6">
      <c r="A41" s="147" t="s">
        <v>68</v>
      </c>
      <c r="B41" s="148" t="s">
        <v>264</v>
      </c>
      <c r="C41" s="149" t="s">
        <v>301</v>
      </c>
      <c r="D41" s="150">
        <v>100000</v>
      </c>
      <c r="E41" s="151" t="s">
        <v>51</v>
      </c>
      <c r="F41" s="152">
        <f t="shared" si="0"/>
        <v>100000</v>
      </c>
    </row>
    <row r="42" spans="1:6">
      <c r="A42" s="135" t="s">
        <v>58</v>
      </c>
      <c r="B42" s="136" t="s">
        <v>264</v>
      </c>
      <c r="C42" s="137" t="s">
        <v>302</v>
      </c>
      <c r="D42" s="138">
        <v>104500</v>
      </c>
      <c r="E42" s="139">
        <v>43728</v>
      </c>
      <c r="F42" s="140">
        <f t="shared" si="0"/>
        <v>60772</v>
      </c>
    </row>
    <row r="43" spans="1:6" ht="36.950000000000003" customHeight="1">
      <c r="A43" s="147" t="s">
        <v>271</v>
      </c>
      <c r="B43" s="148" t="s">
        <v>264</v>
      </c>
      <c r="C43" s="149" t="s">
        <v>303</v>
      </c>
      <c r="D43" s="150">
        <v>13900</v>
      </c>
      <c r="E43" s="151">
        <v>7492</v>
      </c>
      <c r="F43" s="152">
        <f t="shared" si="0"/>
        <v>6408</v>
      </c>
    </row>
    <row r="44" spans="1:6" ht="24.6" customHeight="1">
      <c r="A44" s="147" t="s">
        <v>125</v>
      </c>
      <c r="B44" s="148" t="s">
        <v>264</v>
      </c>
      <c r="C44" s="149" t="s">
        <v>304</v>
      </c>
      <c r="D44" s="150">
        <v>13900</v>
      </c>
      <c r="E44" s="151">
        <v>7492</v>
      </c>
      <c r="F44" s="152">
        <f t="shared" si="0"/>
        <v>6408</v>
      </c>
    </row>
    <row r="45" spans="1:6" ht="73.7" customHeight="1">
      <c r="A45" s="147" t="s">
        <v>305</v>
      </c>
      <c r="B45" s="148" t="s">
        <v>264</v>
      </c>
      <c r="C45" s="149" t="s">
        <v>306</v>
      </c>
      <c r="D45" s="150">
        <v>13900</v>
      </c>
      <c r="E45" s="151">
        <v>7492</v>
      </c>
      <c r="F45" s="152">
        <f t="shared" si="0"/>
        <v>6408</v>
      </c>
    </row>
    <row r="46" spans="1:6">
      <c r="A46" s="147" t="s">
        <v>66</v>
      </c>
      <c r="B46" s="148" t="s">
        <v>264</v>
      </c>
      <c r="C46" s="149" t="s">
        <v>307</v>
      </c>
      <c r="D46" s="150">
        <v>13900</v>
      </c>
      <c r="E46" s="151">
        <v>7492</v>
      </c>
      <c r="F46" s="152">
        <f t="shared" si="0"/>
        <v>6408</v>
      </c>
    </row>
    <row r="47" spans="1:6">
      <c r="A47" s="147" t="s">
        <v>67</v>
      </c>
      <c r="B47" s="148" t="s">
        <v>264</v>
      </c>
      <c r="C47" s="149" t="s">
        <v>308</v>
      </c>
      <c r="D47" s="150">
        <v>13900</v>
      </c>
      <c r="E47" s="151">
        <v>7492</v>
      </c>
      <c r="F47" s="152">
        <f t="shared" si="0"/>
        <v>6408</v>
      </c>
    </row>
    <row r="48" spans="1:6" ht="24.6" customHeight="1">
      <c r="A48" s="147" t="s">
        <v>309</v>
      </c>
      <c r="B48" s="148" t="s">
        <v>264</v>
      </c>
      <c r="C48" s="149" t="s">
        <v>310</v>
      </c>
      <c r="D48" s="150">
        <v>4600</v>
      </c>
      <c r="E48" s="151">
        <v>2880</v>
      </c>
      <c r="F48" s="152">
        <f t="shared" si="0"/>
        <v>1720</v>
      </c>
    </row>
    <row r="49" spans="1:6">
      <c r="A49" s="147" t="s">
        <v>311</v>
      </c>
      <c r="B49" s="148" t="s">
        <v>264</v>
      </c>
      <c r="C49" s="149" t="s">
        <v>312</v>
      </c>
      <c r="D49" s="150">
        <v>9300</v>
      </c>
      <c r="E49" s="151">
        <v>4612</v>
      </c>
      <c r="F49" s="152">
        <f t="shared" si="0"/>
        <v>4688</v>
      </c>
    </row>
    <row r="50" spans="1:6" ht="24.6" customHeight="1">
      <c r="A50" s="147" t="s">
        <v>313</v>
      </c>
      <c r="B50" s="148" t="s">
        <v>264</v>
      </c>
      <c r="C50" s="149" t="s">
        <v>314</v>
      </c>
      <c r="D50" s="150">
        <v>69600</v>
      </c>
      <c r="E50" s="151">
        <v>16236</v>
      </c>
      <c r="F50" s="152">
        <f t="shared" si="0"/>
        <v>53364</v>
      </c>
    </row>
    <row r="51" spans="1:6" ht="36.950000000000003" customHeight="1">
      <c r="A51" s="147" t="s">
        <v>315</v>
      </c>
      <c r="B51" s="148" t="s">
        <v>264</v>
      </c>
      <c r="C51" s="149" t="s">
        <v>316</v>
      </c>
      <c r="D51" s="150">
        <v>49600</v>
      </c>
      <c r="E51" s="151">
        <v>16236</v>
      </c>
      <c r="F51" s="152">
        <f t="shared" si="0"/>
        <v>33364</v>
      </c>
    </row>
    <row r="52" spans="1:6" ht="86.1" customHeight="1">
      <c r="A52" s="153" t="s">
        <v>317</v>
      </c>
      <c r="B52" s="148" t="s">
        <v>264</v>
      </c>
      <c r="C52" s="149" t="s">
        <v>318</v>
      </c>
      <c r="D52" s="150">
        <v>34000</v>
      </c>
      <c r="E52" s="151">
        <v>7136</v>
      </c>
      <c r="F52" s="152">
        <f t="shared" si="0"/>
        <v>26864</v>
      </c>
    </row>
    <row r="53" spans="1:6" ht="24.6" customHeight="1">
      <c r="A53" s="147" t="s">
        <v>138</v>
      </c>
      <c r="B53" s="148" t="s">
        <v>264</v>
      </c>
      <c r="C53" s="149" t="s">
        <v>319</v>
      </c>
      <c r="D53" s="150">
        <v>34000</v>
      </c>
      <c r="E53" s="151">
        <v>7136</v>
      </c>
      <c r="F53" s="152">
        <f t="shared" si="0"/>
        <v>26864</v>
      </c>
    </row>
    <row r="54" spans="1:6" ht="36.950000000000003" customHeight="1">
      <c r="A54" s="147" t="s">
        <v>137</v>
      </c>
      <c r="B54" s="148" t="s">
        <v>264</v>
      </c>
      <c r="C54" s="149" t="s">
        <v>320</v>
      </c>
      <c r="D54" s="150">
        <v>34000</v>
      </c>
      <c r="E54" s="151">
        <v>7136</v>
      </c>
      <c r="F54" s="152">
        <f t="shared" si="0"/>
        <v>26864</v>
      </c>
    </row>
    <row r="55" spans="1:6">
      <c r="A55" s="147" t="s">
        <v>194</v>
      </c>
      <c r="B55" s="148" t="s">
        <v>264</v>
      </c>
      <c r="C55" s="149" t="s">
        <v>321</v>
      </c>
      <c r="D55" s="150">
        <v>34000</v>
      </c>
      <c r="E55" s="151">
        <v>7136</v>
      </c>
      <c r="F55" s="152">
        <f t="shared" si="0"/>
        <v>26864</v>
      </c>
    </row>
    <row r="56" spans="1:6" ht="110.65" customHeight="1">
      <c r="A56" s="153" t="s">
        <v>322</v>
      </c>
      <c r="B56" s="148" t="s">
        <v>264</v>
      </c>
      <c r="C56" s="149" t="s">
        <v>323</v>
      </c>
      <c r="D56" s="150">
        <v>15600</v>
      </c>
      <c r="E56" s="151">
        <v>9100</v>
      </c>
      <c r="F56" s="152">
        <f t="shared" si="0"/>
        <v>6500</v>
      </c>
    </row>
    <row r="57" spans="1:6" ht="24.6" customHeight="1">
      <c r="A57" s="147" t="s">
        <v>138</v>
      </c>
      <c r="B57" s="148" t="s">
        <v>264</v>
      </c>
      <c r="C57" s="149" t="s">
        <v>324</v>
      </c>
      <c r="D57" s="150">
        <v>15600</v>
      </c>
      <c r="E57" s="151">
        <v>9100</v>
      </c>
      <c r="F57" s="152">
        <f t="shared" si="0"/>
        <v>6500</v>
      </c>
    </row>
    <row r="58" spans="1:6" ht="36.950000000000003" customHeight="1">
      <c r="A58" s="147" t="s">
        <v>137</v>
      </c>
      <c r="B58" s="148" t="s">
        <v>264</v>
      </c>
      <c r="C58" s="149" t="s">
        <v>325</v>
      </c>
      <c r="D58" s="150">
        <v>15600</v>
      </c>
      <c r="E58" s="151">
        <v>9100</v>
      </c>
      <c r="F58" s="152">
        <f t="shared" si="0"/>
        <v>6500</v>
      </c>
    </row>
    <row r="59" spans="1:6">
      <c r="A59" s="147" t="s">
        <v>194</v>
      </c>
      <c r="B59" s="148" t="s">
        <v>264</v>
      </c>
      <c r="C59" s="149" t="s">
        <v>326</v>
      </c>
      <c r="D59" s="150">
        <v>15600</v>
      </c>
      <c r="E59" s="151">
        <v>9100</v>
      </c>
      <c r="F59" s="152">
        <f t="shared" si="0"/>
        <v>6500</v>
      </c>
    </row>
    <row r="60" spans="1:6" ht="24.6" customHeight="1">
      <c r="A60" s="147" t="s">
        <v>327</v>
      </c>
      <c r="B60" s="148" t="s">
        <v>264</v>
      </c>
      <c r="C60" s="149" t="s">
        <v>328</v>
      </c>
      <c r="D60" s="150">
        <v>20000</v>
      </c>
      <c r="E60" s="151" t="s">
        <v>51</v>
      </c>
      <c r="F60" s="152">
        <f t="shared" si="0"/>
        <v>20000</v>
      </c>
    </row>
    <row r="61" spans="1:6" ht="73.7" customHeight="1">
      <c r="A61" s="147" t="s">
        <v>329</v>
      </c>
      <c r="B61" s="148" t="s">
        <v>264</v>
      </c>
      <c r="C61" s="149" t="s">
        <v>330</v>
      </c>
      <c r="D61" s="150">
        <v>20000</v>
      </c>
      <c r="E61" s="151" t="s">
        <v>51</v>
      </c>
      <c r="F61" s="152">
        <f t="shared" si="0"/>
        <v>20000</v>
      </c>
    </row>
    <row r="62" spans="1:6" ht="24.6" customHeight="1">
      <c r="A62" s="147" t="s">
        <v>138</v>
      </c>
      <c r="B62" s="148" t="s">
        <v>264</v>
      </c>
      <c r="C62" s="149" t="s">
        <v>331</v>
      </c>
      <c r="D62" s="150">
        <v>20000</v>
      </c>
      <c r="E62" s="151" t="s">
        <v>51</v>
      </c>
      <c r="F62" s="152">
        <f t="shared" si="0"/>
        <v>20000</v>
      </c>
    </row>
    <row r="63" spans="1:6" ht="36.950000000000003" customHeight="1">
      <c r="A63" s="147" t="s">
        <v>137</v>
      </c>
      <c r="B63" s="148" t="s">
        <v>264</v>
      </c>
      <c r="C63" s="149" t="s">
        <v>332</v>
      </c>
      <c r="D63" s="150">
        <v>20000</v>
      </c>
      <c r="E63" s="151" t="s">
        <v>51</v>
      </c>
      <c r="F63" s="152">
        <f t="shared" si="0"/>
        <v>20000</v>
      </c>
    </row>
    <row r="64" spans="1:6">
      <c r="A64" s="147" t="s">
        <v>194</v>
      </c>
      <c r="B64" s="148" t="s">
        <v>264</v>
      </c>
      <c r="C64" s="149" t="s">
        <v>333</v>
      </c>
      <c r="D64" s="150">
        <v>20000</v>
      </c>
      <c r="E64" s="151" t="s">
        <v>51</v>
      </c>
      <c r="F64" s="152">
        <f t="shared" si="0"/>
        <v>20000</v>
      </c>
    </row>
    <row r="65" spans="1:6" ht="61.5" customHeight="1">
      <c r="A65" s="147" t="s">
        <v>334</v>
      </c>
      <c r="B65" s="148" t="s">
        <v>264</v>
      </c>
      <c r="C65" s="149" t="s">
        <v>335</v>
      </c>
      <c r="D65" s="150">
        <v>1000</v>
      </c>
      <c r="E65" s="151" t="s">
        <v>51</v>
      </c>
      <c r="F65" s="152">
        <f t="shared" si="0"/>
        <v>1000</v>
      </c>
    </row>
    <row r="66" spans="1:6" ht="24.6" customHeight="1">
      <c r="A66" s="147" t="s">
        <v>336</v>
      </c>
      <c r="B66" s="148" t="s">
        <v>264</v>
      </c>
      <c r="C66" s="149" t="s">
        <v>337</v>
      </c>
      <c r="D66" s="150">
        <v>1000</v>
      </c>
      <c r="E66" s="151" t="s">
        <v>51</v>
      </c>
      <c r="F66" s="152">
        <f t="shared" si="0"/>
        <v>1000</v>
      </c>
    </row>
    <row r="67" spans="1:6" ht="98.45" customHeight="1">
      <c r="A67" s="153" t="s">
        <v>338</v>
      </c>
      <c r="B67" s="148" t="s">
        <v>264</v>
      </c>
      <c r="C67" s="149" t="s">
        <v>339</v>
      </c>
      <c r="D67" s="150">
        <v>1000</v>
      </c>
      <c r="E67" s="151" t="s">
        <v>51</v>
      </c>
      <c r="F67" s="152">
        <f t="shared" si="0"/>
        <v>1000</v>
      </c>
    </row>
    <row r="68" spans="1:6" ht="24.6" customHeight="1">
      <c r="A68" s="147" t="s">
        <v>138</v>
      </c>
      <c r="B68" s="148" t="s">
        <v>264</v>
      </c>
      <c r="C68" s="149" t="s">
        <v>340</v>
      </c>
      <c r="D68" s="150">
        <v>1000</v>
      </c>
      <c r="E68" s="151" t="s">
        <v>51</v>
      </c>
      <c r="F68" s="152">
        <f t="shared" si="0"/>
        <v>1000</v>
      </c>
    </row>
    <row r="69" spans="1:6" ht="36.950000000000003" customHeight="1">
      <c r="A69" s="147" t="s">
        <v>137</v>
      </c>
      <c r="B69" s="148" t="s">
        <v>264</v>
      </c>
      <c r="C69" s="149" t="s">
        <v>341</v>
      </c>
      <c r="D69" s="150">
        <v>1000</v>
      </c>
      <c r="E69" s="151" t="s">
        <v>51</v>
      </c>
      <c r="F69" s="152">
        <f t="shared" si="0"/>
        <v>1000</v>
      </c>
    </row>
    <row r="70" spans="1:6">
      <c r="A70" s="147" t="s">
        <v>194</v>
      </c>
      <c r="B70" s="148" t="s">
        <v>264</v>
      </c>
      <c r="C70" s="149" t="s">
        <v>342</v>
      </c>
      <c r="D70" s="150">
        <v>1000</v>
      </c>
      <c r="E70" s="151" t="s">
        <v>51</v>
      </c>
      <c r="F70" s="152">
        <f t="shared" si="0"/>
        <v>1000</v>
      </c>
    </row>
    <row r="71" spans="1:6" ht="36.950000000000003" customHeight="1">
      <c r="A71" s="147" t="s">
        <v>209</v>
      </c>
      <c r="B71" s="148" t="s">
        <v>264</v>
      </c>
      <c r="C71" s="149" t="s">
        <v>343</v>
      </c>
      <c r="D71" s="150">
        <v>20000</v>
      </c>
      <c r="E71" s="151">
        <v>20000</v>
      </c>
      <c r="F71" s="152" t="str">
        <f t="shared" si="0"/>
        <v>-</v>
      </c>
    </row>
    <row r="72" spans="1:6">
      <c r="A72" s="147" t="s">
        <v>210</v>
      </c>
      <c r="B72" s="148" t="s">
        <v>264</v>
      </c>
      <c r="C72" s="149" t="s">
        <v>344</v>
      </c>
      <c r="D72" s="150">
        <v>20000</v>
      </c>
      <c r="E72" s="151">
        <v>20000</v>
      </c>
      <c r="F72" s="152" t="str">
        <f t="shared" si="0"/>
        <v>-</v>
      </c>
    </row>
    <row r="73" spans="1:6" ht="73.7" customHeight="1">
      <c r="A73" s="147" t="s">
        <v>345</v>
      </c>
      <c r="B73" s="148" t="s">
        <v>264</v>
      </c>
      <c r="C73" s="149" t="s">
        <v>346</v>
      </c>
      <c r="D73" s="150">
        <v>20000</v>
      </c>
      <c r="E73" s="151">
        <v>20000</v>
      </c>
      <c r="F73" s="152" t="str">
        <f t="shared" si="0"/>
        <v>-</v>
      </c>
    </row>
    <row r="74" spans="1:6">
      <c r="A74" s="147" t="s">
        <v>66</v>
      </c>
      <c r="B74" s="148" t="s">
        <v>264</v>
      </c>
      <c r="C74" s="149" t="s">
        <v>347</v>
      </c>
      <c r="D74" s="150">
        <v>20000</v>
      </c>
      <c r="E74" s="151">
        <v>20000</v>
      </c>
      <c r="F74" s="152" t="str">
        <f t="shared" si="0"/>
        <v>-</v>
      </c>
    </row>
    <row r="75" spans="1:6">
      <c r="A75" s="147" t="s">
        <v>67</v>
      </c>
      <c r="B75" s="148" t="s">
        <v>264</v>
      </c>
      <c r="C75" s="149" t="s">
        <v>348</v>
      </c>
      <c r="D75" s="150">
        <v>20000</v>
      </c>
      <c r="E75" s="151">
        <v>20000</v>
      </c>
      <c r="F75" s="152" t="str">
        <f t="shared" si="0"/>
        <v>-</v>
      </c>
    </row>
    <row r="76" spans="1:6">
      <c r="A76" s="147" t="s">
        <v>349</v>
      </c>
      <c r="B76" s="148" t="s">
        <v>264</v>
      </c>
      <c r="C76" s="149" t="s">
        <v>350</v>
      </c>
      <c r="D76" s="150">
        <v>20000</v>
      </c>
      <c r="E76" s="151">
        <v>20000</v>
      </c>
      <c r="F76" s="152" t="str">
        <f t="shared" si="0"/>
        <v>-</v>
      </c>
    </row>
    <row r="77" spans="1:6">
      <c r="A77" s="135" t="s">
        <v>351</v>
      </c>
      <c r="B77" s="136" t="s">
        <v>264</v>
      </c>
      <c r="C77" s="137" t="s">
        <v>352</v>
      </c>
      <c r="D77" s="138">
        <v>231100</v>
      </c>
      <c r="E77" s="139">
        <v>120961.13</v>
      </c>
      <c r="F77" s="140">
        <f t="shared" si="0"/>
        <v>110138.87</v>
      </c>
    </row>
    <row r="78" spans="1:6">
      <c r="A78" s="135" t="s">
        <v>78</v>
      </c>
      <c r="B78" s="136" t="s">
        <v>264</v>
      </c>
      <c r="C78" s="137" t="s">
        <v>353</v>
      </c>
      <c r="D78" s="138">
        <v>231100</v>
      </c>
      <c r="E78" s="139">
        <v>120961.13</v>
      </c>
      <c r="F78" s="140">
        <f t="shared" si="0"/>
        <v>110138.87</v>
      </c>
    </row>
    <row r="79" spans="1:6" ht="36.950000000000003" customHeight="1">
      <c r="A79" s="147" t="s">
        <v>209</v>
      </c>
      <c r="B79" s="148" t="s">
        <v>264</v>
      </c>
      <c r="C79" s="149" t="s">
        <v>354</v>
      </c>
      <c r="D79" s="150">
        <v>231100</v>
      </c>
      <c r="E79" s="151">
        <v>120961.13</v>
      </c>
      <c r="F79" s="152">
        <f t="shared" ref="F79:F142" si="1">IF(OR(D79="-",IF(E79="-",0,E79)&gt;=IF(D79="-",0,D79)),"-",IF(D79="-",0,D79)-IF(E79="-",0,E79))</f>
        <v>110138.87</v>
      </c>
    </row>
    <row r="80" spans="1:6">
      <c r="A80" s="147" t="s">
        <v>210</v>
      </c>
      <c r="B80" s="148" t="s">
        <v>264</v>
      </c>
      <c r="C80" s="149" t="s">
        <v>355</v>
      </c>
      <c r="D80" s="150">
        <v>231100</v>
      </c>
      <c r="E80" s="151">
        <v>120961.13</v>
      </c>
      <c r="F80" s="152">
        <f t="shared" si="1"/>
        <v>110138.87</v>
      </c>
    </row>
    <row r="81" spans="1:6" ht="86.1" customHeight="1">
      <c r="A81" s="147" t="s">
        <v>356</v>
      </c>
      <c r="B81" s="148" t="s">
        <v>264</v>
      </c>
      <c r="C81" s="149" t="s">
        <v>357</v>
      </c>
      <c r="D81" s="150">
        <v>231100</v>
      </c>
      <c r="E81" s="151">
        <v>120961.13</v>
      </c>
      <c r="F81" s="152">
        <f t="shared" si="1"/>
        <v>110138.87</v>
      </c>
    </row>
    <row r="82" spans="1:6" ht="61.5" customHeight="1">
      <c r="A82" s="147" t="s">
        <v>276</v>
      </c>
      <c r="B82" s="148" t="s">
        <v>264</v>
      </c>
      <c r="C82" s="149" t="s">
        <v>358</v>
      </c>
      <c r="D82" s="150">
        <v>225600</v>
      </c>
      <c r="E82" s="151">
        <v>120961.13</v>
      </c>
      <c r="F82" s="152">
        <f t="shared" si="1"/>
        <v>104638.87</v>
      </c>
    </row>
    <row r="83" spans="1:6" ht="24.6" customHeight="1">
      <c r="A83" s="147" t="s">
        <v>69</v>
      </c>
      <c r="B83" s="148" t="s">
        <v>264</v>
      </c>
      <c r="C83" s="149" t="s">
        <v>359</v>
      </c>
      <c r="D83" s="150">
        <v>225600</v>
      </c>
      <c r="E83" s="151">
        <v>120961.13</v>
      </c>
      <c r="F83" s="152">
        <f t="shared" si="1"/>
        <v>104638.87</v>
      </c>
    </row>
    <row r="84" spans="1:6" ht="24.6" customHeight="1">
      <c r="A84" s="147" t="s">
        <v>279</v>
      </c>
      <c r="B84" s="148" t="s">
        <v>264</v>
      </c>
      <c r="C84" s="149" t="s">
        <v>360</v>
      </c>
      <c r="D84" s="150">
        <v>173400</v>
      </c>
      <c r="E84" s="151">
        <v>96219.66</v>
      </c>
      <c r="F84" s="152">
        <f t="shared" si="1"/>
        <v>77180.34</v>
      </c>
    </row>
    <row r="85" spans="1:6" ht="49.15" customHeight="1">
      <c r="A85" s="147" t="s">
        <v>156</v>
      </c>
      <c r="B85" s="148" t="s">
        <v>264</v>
      </c>
      <c r="C85" s="149" t="s">
        <v>361</v>
      </c>
      <c r="D85" s="150">
        <v>52200</v>
      </c>
      <c r="E85" s="151">
        <v>24741.47</v>
      </c>
      <c r="F85" s="152">
        <f t="shared" si="1"/>
        <v>27458.53</v>
      </c>
    </row>
    <row r="86" spans="1:6" ht="24.6" customHeight="1">
      <c r="A86" s="147" t="s">
        <v>138</v>
      </c>
      <c r="B86" s="148" t="s">
        <v>264</v>
      </c>
      <c r="C86" s="149" t="s">
        <v>362</v>
      </c>
      <c r="D86" s="150">
        <v>5500</v>
      </c>
      <c r="E86" s="151" t="s">
        <v>51</v>
      </c>
      <c r="F86" s="152">
        <f t="shared" si="1"/>
        <v>5500</v>
      </c>
    </row>
    <row r="87" spans="1:6" ht="36.950000000000003" customHeight="1">
      <c r="A87" s="147" t="s">
        <v>137</v>
      </c>
      <c r="B87" s="148" t="s">
        <v>264</v>
      </c>
      <c r="C87" s="149" t="s">
        <v>363</v>
      </c>
      <c r="D87" s="150">
        <v>5500</v>
      </c>
      <c r="E87" s="151" t="s">
        <v>51</v>
      </c>
      <c r="F87" s="152">
        <f t="shared" si="1"/>
        <v>5500</v>
      </c>
    </row>
    <row r="88" spans="1:6">
      <c r="A88" s="147" t="s">
        <v>194</v>
      </c>
      <c r="B88" s="148" t="s">
        <v>264</v>
      </c>
      <c r="C88" s="149" t="s">
        <v>364</v>
      </c>
      <c r="D88" s="150">
        <v>5500</v>
      </c>
      <c r="E88" s="151" t="s">
        <v>51</v>
      </c>
      <c r="F88" s="152">
        <f t="shared" si="1"/>
        <v>5500</v>
      </c>
    </row>
    <row r="89" spans="1:6" ht="24.6" customHeight="1">
      <c r="A89" s="135" t="s">
        <v>365</v>
      </c>
      <c r="B89" s="136" t="s">
        <v>264</v>
      </c>
      <c r="C89" s="137" t="s">
        <v>366</v>
      </c>
      <c r="D89" s="138">
        <v>55000</v>
      </c>
      <c r="E89" s="139">
        <v>3300</v>
      </c>
      <c r="F89" s="140">
        <f t="shared" si="1"/>
        <v>51700</v>
      </c>
    </row>
    <row r="90" spans="1:6" ht="36.950000000000003" customHeight="1">
      <c r="A90" s="135" t="s">
        <v>59</v>
      </c>
      <c r="B90" s="136" t="s">
        <v>264</v>
      </c>
      <c r="C90" s="137" t="s">
        <v>367</v>
      </c>
      <c r="D90" s="138">
        <v>5000</v>
      </c>
      <c r="E90" s="139" t="s">
        <v>51</v>
      </c>
      <c r="F90" s="140">
        <f t="shared" si="1"/>
        <v>5000</v>
      </c>
    </row>
    <row r="91" spans="1:6" ht="61.5" customHeight="1">
      <c r="A91" s="147" t="s">
        <v>334</v>
      </c>
      <c r="B91" s="148" t="s">
        <v>264</v>
      </c>
      <c r="C91" s="149" t="s">
        <v>368</v>
      </c>
      <c r="D91" s="150">
        <v>5000</v>
      </c>
      <c r="E91" s="151" t="s">
        <v>51</v>
      </c>
      <c r="F91" s="152">
        <f t="shared" si="1"/>
        <v>5000</v>
      </c>
    </row>
    <row r="92" spans="1:6" ht="24.6" customHeight="1">
      <c r="A92" s="147" t="s">
        <v>369</v>
      </c>
      <c r="B92" s="148" t="s">
        <v>264</v>
      </c>
      <c r="C92" s="149" t="s">
        <v>370</v>
      </c>
      <c r="D92" s="150">
        <v>5000</v>
      </c>
      <c r="E92" s="151" t="s">
        <v>51</v>
      </c>
      <c r="F92" s="152">
        <f t="shared" si="1"/>
        <v>5000</v>
      </c>
    </row>
    <row r="93" spans="1:6" ht="86.1" customHeight="1">
      <c r="A93" s="153" t="s">
        <v>371</v>
      </c>
      <c r="B93" s="148" t="s">
        <v>264</v>
      </c>
      <c r="C93" s="149" t="s">
        <v>372</v>
      </c>
      <c r="D93" s="150">
        <v>5000</v>
      </c>
      <c r="E93" s="151" t="s">
        <v>51</v>
      </c>
      <c r="F93" s="152">
        <f t="shared" si="1"/>
        <v>5000</v>
      </c>
    </row>
    <row r="94" spans="1:6" ht="24.6" customHeight="1">
      <c r="A94" s="147" t="s">
        <v>138</v>
      </c>
      <c r="B94" s="148" t="s">
        <v>264</v>
      </c>
      <c r="C94" s="149" t="s">
        <v>373</v>
      </c>
      <c r="D94" s="150">
        <v>5000</v>
      </c>
      <c r="E94" s="151" t="s">
        <v>51</v>
      </c>
      <c r="F94" s="152">
        <f t="shared" si="1"/>
        <v>5000</v>
      </c>
    </row>
    <row r="95" spans="1:6" ht="36.950000000000003" customHeight="1">
      <c r="A95" s="147" t="s">
        <v>137</v>
      </c>
      <c r="B95" s="148" t="s">
        <v>264</v>
      </c>
      <c r="C95" s="149" t="s">
        <v>374</v>
      </c>
      <c r="D95" s="150">
        <v>5000</v>
      </c>
      <c r="E95" s="151" t="s">
        <v>51</v>
      </c>
      <c r="F95" s="152">
        <f t="shared" si="1"/>
        <v>5000</v>
      </c>
    </row>
    <row r="96" spans="1:6">
      <c r="A96" s="147" t="s">
        <v>194</v>
      </c>
      <c r="B96" s="148" t="s">
        <v>264</v>
      </c>
      <c r="C96" s="149" t="s">
        <v>375</v>
      </c>
      <c r="D96" s="150">
        <v>5000</v>
      </c>
      <c r="E96" s="151" t="s">
        <v>51</v>
      </c>
      <c r="F96" s="152">
        <f t="shared" si="1"/>
        <v>5000</v>
      </c>
    </row>
    <row r="97" spans="1:6">
      <c r="A97" s="135" t="s">
        <v>376</v>
      </c>
      <c r="B97" s="136" t="s">
        <v>264</v>
      </c>
      <c r="C97" s="137" t="s">
        <v>377</v>
      </c>
      <c r="D97" s="138">
        <v>50000</v>
      </c>
      <c r="E97" s="139">
        <v>3300</v>
      </c>
      <c r="F97" s="140">
        <f t="shared" si="1"/>
        <v>46700</v>
      </c>
    </row>
    <row r="98" spans="1:6" ht="61.5" customHeight="1">
      <c r="A98" s="147" t="s">
        <v>334</v>
      </c>
      <c r="B98" s="148" t="s">
        <v>264</v>
      </c>
      <c r="C98" s="149" t="s">
        <v>378</v>
      </c>
      <c r="D98" s="150">
        <v>50000</v>
      </c>
      <c r="E98" s="151">
        <v>3300</v>
      </c>
      <c r="F98" s="152">
        <f t="shared" si="1"/>
        <v>46700</v>
      </c>
    </row>
    <row r="99" spans="1:6">
      <c r="A99" s="147" t="s">
        <v>79</v>
      </c>
      <c r="B99" s="148" t="s">
        <v>264</v>
      </c>
      <c r="C99" s="149" t="s">
        <v>379</v>
      </c>
      <c r="D99" s="150">
        <v>50000</v>
      </c>
      <c r="E99" s="151">
        <v>3300</v>
      </c>
      <c r="F99" s="152">
        <f t="shared" si="1"/>
        <v>46700</v>
      </c>
    </row>
    <row r="100" spans="1:6" ht="98.45" customHeight="1">
      <c r="A100" s="153" t="s">
        <v>380</v>
      </c>
      <c r="B100" s="148" t="s">
        <v>264</v>
      </c>
      <c r="C100" s="149" t="s">
        <v>381</v>
      </c>
      <c r="D100" s="150">
        <v>50000</v>
      </c>
      <c r="E100" s="151">
        <v>3300</v>
      </c>
      <c r="F100" s="152">
        <f t="shared" si="1"/>
        <v>46700</v>
      </c>
    </row>
    <row r="101" spans="1:6" ht="24.6" customHeight="1">
      <c r="A101" s="147" t="s">
        <v>138</v>
      </c>
      <c r="B101" s="148" t="s">
        <v>264</v>
      </c>
      <c r="C101" s="149" t="s">
        <v>382</v>
      </c>
      <c r="D101" s="150">
        <v>50000</v>
      </c>
      <c r="E101" s="151">
        <v>3300</v>
      </c>
      <c r="F101" s="152">
        <f t="shared" si="1"/>
        <v>46700</v>
      </c>
    </row>
    <row r="102" spans="1:6" ht="36.950000000000003" customHeight="1">
      <c r="A102" s="147" t="s">
        <v>137</v>
      </c>
      <c r="B102" s="148" t="s">
        <v>264</v>
      </c>
      <c r="C102" s="149" t="s">
        <v>383</v>
      </c>
      <c r="D102" s="150">
        <v>50000</v>
      </c>
      <c r="E102" s="151">
        <v>3300</v>
      </c>
      <c r="F102" s="152">
        <f t="shared" si="1"/>
        <v>46700</v>
      </c>
    </row>
    <row r="103" spans="1:6">
      <c r="A103" s="147" t="s">
        <v>194</v>
      </c>
      <c r="B103" s="148" t="s">
        <v>264</v>
      </c>
      <c r="C103" s="149" t="s">
        <v>384</v>
      </c>
      <c r="D103" s="150">
        <v>50000</v>
      </c>
      <c r="E103" s="151">
        <v>3300</v>
      </c>
      <c r="F103" s="152">
        <f t="shared" si="1"/>
        <v>46700</v>
      </c>
    </row>
    <row r="104" spans="1:6">
      <c r="A104" s="135" t="s">
        <v>385</v>
      </c>
      <c r="B104" s="136" t="s">
        <v>264</v>
      </c>
      <c r="C104" s="137" t="s">
        <v>386</v>
      </c>
      <c r="D104" s="138">
        <v>1113400</v>
      </c>
      <c r="E104" s="139">
        <v>779095.41</v>
      </c>
      <c r="F104" s="140">
        <f t="shared" si="1"/>
        <v>334304.58999999997</v>
      </c>
    </row>
    <row r="105" spans="1:6">
      <c r="A105" s="135" t="s">
        <v>70</v>
      </c>
      <c r="B105" s="136" t="s">
        <v>264</v>
      </c>
      <c r="C105" s="137" t="s">
        <v>387</v>
      </c>
      <c r="D105" s="138">
        <v>1078400</v>
      </c>
      <c r="E105" s="139">
        <v>758992.87</v>
      </c>
      <c r="F105" s="140">
        <f t="shared" si="1"/>
        <v>319407.13</v>
      </c>
    </row>
    <row r="106" spans="1:6" ht="36.950000000000003" customHeight="1">
      <c r="A106" s="147" t="s">
        <v>80</v>
      </c>
      <c r="B106" s="148" t="s">
        <v>264</v>
      </c>
      <c r="C106" s="149" t="s">
        <v>388</v>
      </c>
      <c r="D106" s="150">
        <v>1078400</v>
      </c>
      <c r="E106" s="151">
        <v>758992.87</v>
      </c>
      <c r="F106" s="152">
        <f t="shared" si="1"/>
        <v>319407.13</v>
      </c>
    </row>
    <row r="107" spans="1:6" ht="36.950000000000003" customHeight="1">
      <c r="A107" s="147" t="s">
        <v>389</v>
      </c>
      <c r="B107" s="148" t="s">
        <v>264</v>
      </c>
      <c r="C107" s="149" t="s">
        <v>390</v>
      </c>
      <c r="D107" s="150">
        <v>1005100</v>
      </c>
      <c r="E107" s="151">
        <v>685747.55</v>
      </c>
      <c r="F107" s="152">
        <f t="shared" si="1"/>
        <v>319352.44999999995</v>
      </c>
    </row>
    <row r="108" spans="1:6" ht="98.45" customHeight="1">
      <c r="A108" s="153" t="s">
        <v>391</v>
      </c>
      <c r="B108" s="148" t="s">
        <v>264</v>
      </c>
      <c r="C108" s="149" t="s">
        <v>392</v>
      </c>
      <c r="D108" s="150">
        <v>1005100</v>
      </c>
      <c r="E108" s="151">
        <v>685747.55</v>
      </c>
      <c r="F108" s="152">
        <f t="shared" si="1"/>
        <v>319352.44999999995</v>
      </c>
    </row>
    <row r="109" spans="1:6" ht="24.6" customHeight="1">
      <c r="A109" s="147" t="s">
        <v>138</v>
      </c>
      <c r="B109" s="148" t="s">
        <v>264</v>
      </c>
      <c r="C109" s="149" t="s">
        <v>393</v>
      </c>
      <c r="D109" s="150">
        <v>1005100</v>
      </c>
      <c r="E109" s="151">
        <v>685747.55</v>
      </c>
      <c r="F109" s="152">
        <f t="shared" si="1"/>
        <v>319352.44999999995</v>
      </c>
    </row>
    <row r="110" spans="1:6" ht="36.950000000000003" customHeight="1">
      <c r="A110" s="147" t="s">
        <v>137</v>
      </c>
      <c r="B110" s="148" t="s">
        <v>264</v>
      </c>
      <c r="C110" s="149" t="s">
        <v>394</v>
      </c>
      <c r="D110" s="150">
        <v>1005100</v>
      </c>
      <c r="E110" s="151">
        <v>685747.55</v>
      </c>
      <c r="F110" s="152">
        <f t="shared" si="1"/>
        <v>319352.44999999995</v>
      </c>
    </row>
    <row r="111" spans="1:6">
      <c r="A111" s="147" t="s">
        <v>194</v>
      </c>
      <c r="B111" s="148" t="s">
        <v>264</v>
      </c>
      <c r="C111" s="149" t="s">
        <v>395</v>
      </c>
      <c r="D111" s="150">
        <v>1005100</v>
      </c>
      <c r="E111" s="151">
        <v>685747.55</v>
      </c>
      <c r="F111" s="152">
        <f t="shared" si="1"/>
        <v>319352.44999999995</v>
      </c>
    </row>
    <row r="112" spans="1:6" ht="36.950000000000003" customHeight="1">
      <c r="A112" s="147" t="s">
        <v>396</v>
      </c>
      <c r="B112" s="148" t="s">
        <v>264</v>
      </c>
      <c r="C112" s="149" t="s">
        <v>397</v>
      </c>
      <c r="D112" s="150">
        <v>73300</v>
      </c>
      <c r="E112" s="151">
        <v>73245.320000000007</v>
      </c>
      <c r="F112" s="152">
        <f t="shared" si="1"/>
        <v>54.679999999993015</v>
      </c>
    </row>
    <row r="113" spans="1:6" ht="73.7" customHeight="1">
      <c r="A113" s="147" t="s">
        <v>398</v>
      </c>
      <c r="B113" s="148" t="s">
        <v>264</v>
      </c>
      <c r="C113" s="149" t="s">
        <v>399</v>
      </c>
      <c r="D113" s="150">
        <v>73300</v>
      </c>
      <c r="E113" s="151">
        <v>73245.320000000007</v>
      </c>
      <c r="F113" s="152">
        <f t="shared" si="1"/>
        <v>54.679999999993015</v>
      </c>
    </row>
    <row r="114" spans="1:6" ht="24.6" customHeight="1">
      <c r="A114" s="147" t="s">
        <v>138</v>
      </c>
      <c r="B114" s="148" t="s">
        <v>264</v>
      </c>
      <c r="C114" s="149" t="s">
        <v>400</v>
      </c>
      <c r="D114" s="150">
        <v>73300</v>
      </c>
      <c r="E114" s="151">
        <v>73245.320000000007</v>
      </c>
      <c r="F114" s="152">
        <f t="shared" si="1"/>
        <v>54.679999999993015</v>
      </c>
    </row>
    <row r="115" spans="1:6" ht="36.950000000000003" customHeight="1">
      <c r="A115" s="147" t="s">
        <v>137</v>
      </c>
      <c r="B115" s="148" t="s">
        <v>264</v>
      </c>
      <c r="C115" s="149" t="s">
        <v>401</v>
      </c>
      <c r="D115" s="150">
        <v>73300</v>
      </c>
      <c r="E115" s="151">
        <v>73245.320000000007</v>
      </c>
      <c r="F115" s="152">
        <f t="shared" si="1"/>
        <v>54.679999999993015</v>
      </c>
    </row>
    <row r="116" spans="1:6">
      <c r="A116" s="147" t="s">
        <v>194</v>
      </c>
      <c r="B116" s="148" t="s">
        <v>264</v>
      </c>
      <c r="C116" s="149" t="s">
        <v>402</v>
      </c>
      <c r="D116" s="150">
        <v>73300</v>
      </c>
      <c r="E116" s="151">
        <v>73245.320000000007</v>
      </c>
      <c r="F116" s="152">
        <f t="shared" si="1"/>
        <v>54.679999999993015</v>
      </c>
    </row>
    <row r="117" spans="1:6" ht="24.6" customHeight="1">
      <c r="A117" s="135" t="s">
        <v>121</v>
      </c>
      <c r="B117" s="136" t="s">
        <v>264</v>
      </c>
      <c r="C117" s="137" t="s">
        <v>403</v>
      </c>
      <c r="D117" s="138">
        <v>35000</v>
      </c>
      <c r="E117" s="139">
        <v>20102.54</v>
      </c>
      <c r="F117" s="140">
        <f t="shared" si="1"/>
        <v>14897.46</v>
      </c>
    </row>
    <row r="118" spans="1:6" ht="36.950000000000003" customHeight="1">
      <c r="A118" s="147" t="s">
        <v>209</v>
      </c>
      <c r="B118" s="148" t="s">
        <v>264</v>
      </c>
      <c r="C118" s="149" t="s">
        <v>404</v>
      </c>
      <c r="D118" s="150">
        <v>35000</v>
      </c>
      <c r="E118" s="151">
        <v>20102.54</v>
      </c>
      <c r="F118" s="152">
        <f t="shared" si="1"/>
        <v>14897.46</v>
      </c>
    </row>
    <row r="119" spans="1:6">
      <c r="A119" s="147" t="s">
        <v>210</v>
      </c>
      <c r="B119" s="148" t="s">
        <v>264</v>
      </c>
      <c r="C119" s="149" t="s">
        <v>405</v>
      </c>
      <c r="D119" s="150">
        <v>35000</v>
      </c>
      <c r="E119" s="151">
        <v>20102.54</v>
      </c>
      <c r="F119" s="152">
        <f t="shared" si="1"/>
        <v>14897.46</v>
      </c>
    </row>
    <row r="120" spans="1:6" ht="86.1" customHeight="1">
      <c r="A120" s="153" t="s">
        <v>406</v>
      </c>
      <c r="B120" s="148" t="s">
        <v>264</v>
      </c>
      <c r="C120" s="149" t="s">
        <v>407</v>
      </c>
      <c r="D120" s="150">
        <v>35000</v>
      </c>
      <c r="E120" s="151">
        <v>20102.54</v>
      </c>
      <c r="F120" s="152">
        <f t="shared" si="1"/>
        <v>14897.46</v>
      </c>
    </row>
    <row r="121" spans="1:6" ht="24.6" customHeight="1">
      <c r="A121" s="147" t="s">
        <v>138</v>
      </c>
      <c r="B121" s="148" t="s">
        <v>264</v>
      </c>
      <c r="C121" s="149" t="s">
        <v>408</v>
      </c>
      <c r="D121" s="150">
        <v>35000</v>
      </c>
      <c r="E121" s="151">
        <v>20102.54</v>
      </c>
      <c r="F121" s="152">
        <f t="shared" si="1"/>
        <v>14897.46</v>
      </c>
    </row>
    <row r="122" spans="1:6" ht="36.950000000000003" customHeight="1">
      <c r="A122" s="147" t="s">
        <v>137</v>
      </c>
      <c r="B122" s="148" t="s">
        <v>264</v>
      </c>
      <c r="C122" s="149" t="s">
        <v>409</v>
      </c>
      <c r="D122" s="150">
        <v>35000</v>
      </c>
      <c r="E122" s="151">
        <v>20102.54</v>
      </c>
      <c r="F122" s="152">
        <f t="shared" si="1"/>
        <v>14897.46</v>
      </c>
    </row>
    <row r="123" spans="1:6">
      <c r="A123" s="147" t="s">
        <v>194</v>
      </c>
      <c r="B123" s="148" t="s">
        <v>264</v>
      </c>
      <c r="C123" s="149" t="s">
        <v>410</v>
      </c>
      <c r="D123" s="150">
        <v>35000</v>
      </c>
      <c r="E123" s="151">
        <v>20102.54</v>
      </c>
      <c r="F123" s="152">
        <f t="shared" si="1"/>
        <v>14897.46</v>
      </c>
    </row>
    <row r="124" spans="1:6">
      <c r="A124" s="135" t="s">
        <v>411</v>
      </c>
      <c r="B124" s="136" t="s">
        <v>264</v>
      </c>
      <c r="C124" s="137" t="s">
        <v>412</v>
      </c>
      <c r="D124" s="138">
        <v>2519900</v>
      </c>
      <c r="E124" s="139">
        <v>1950157.99</v>
      </c>
      <c r="F124" s="140">
        <f t="shared" si="1"/>
        <v>569742.01</v>
      </c>
    </row>
    <row r="125" spans="1:6">
      <c r="A125" s="135" t="s">
        <v>117</v>
      </c>
      <c r="B125" s="136" t="s">
        <v>264</v>
      </c>
      <c r="C125" s="137" t="s">
        <v>413</v>
      </c>
      <c r="D125" s="138">
        <v>297300</v>
      </c>
      <c r="E125" s="139">
        <v>287501.05</v>
      </c>
      <c r="F125" s="140">
        <f t="shared" si="1"/>
        <v>9798.9500000000116</v>
      </c>
    </row>
    <row r="126" spans="1:6" ht="36.950000000000003" customHeight="1">
      <c r="A126" s="147" t="s">
        <v>414</v>
      </c>
      <c r="B126" s="148" t="s">
        <v>264</v>
      </c>
      <c r="C126" s="149" t="s">
        <v>415</v>
      </c>
      <c r="D126" s="150">
        <v>297300</v>
      </c>
      <c r="E126" s="151">
        <v>287501.05</v>
      </c>
      <c r="F126" s="152">
        <f t="shared" si="1"/>
        <v>9798.9500000000116</v>
      </c>
    </row>
    <row r="127" spans="1:6" ht="24.6" customHeight="1">
      <c r="A127" s="147" t="s">
        <v>118</v>
      </c>
      <c r="B127" s="148" t="s">
        <v>264</v>
      </c>
      <c r="C127" s="149" t="s">
        <v>416</v>
      </c>
      <c r="D127" s="150">
        <v>297300</v>
      </c>
      <c r="E127" s="151">
        <v>287501.05</v>
      </c>
      <c r="F127" s="152">
        <f t="shared" si="1"/>
        <v>9798.9500000000116</v>
      </c>
    </row>
    <row r="128" spans="1:6" ht="123" customHeight="1">
      <c r="A128" s="153" t="s">
        <v>417</v>
      </c>
      <c r="B128" s="148" t="s">
        <v>264</v>
      </c>
      <c r="C128" s="149" t="s">
        <v>418</v>
      </c>
      <c r="D128" s="150">
        <v>16700</v>
      </c>
      <c r="E128" s="151">
        <v>6934.05</v>
      </c>
      <c r="F128" s="152">
        <f t="shared" si="1"/>
        <v>9765.9500000000007</v>
      </c>
    </row>
    <row r="129" spans="1:6" ht="24.6" customHeight="1">
      <c r="A129" s="147" t="s">
        <v>138</v>
      </c>
      <c r="B129" s="148" t="s">
        <v>264</v>
      </c>
      <c r="C129" s="149" t="s">
        <v>419</v>
      </c>
      <c r="D129" s="150">
        <v>16700</v>
      </c>
      <c r="E129" s="151">
        <v>6934.05</v>
      </c>
      <c r="F129" s="152">
        <f t="shared" si="1"/>
        <v>9765.9500000000007</v>
      </c>
    </row>
    <row r="130" spans="1:6" ht="36.950000000000003" customHeight="1">
      <c r="A130" s="147" t="s">
        <v>137</v>
      </c>
      <c r="B130" s="148" t="s">
        <v>264</v>
      </c>
      <c r="C130" s="149" t="s">
        <v>420</v>
      </c>
      <c r="D130" s="150">
        <v>16700</v>
      </c>
      <c r="E130" s="151">
        <v>6934.05</v>
      </c>
      <c r="F130" s="152">
        <f t="shared" si="1"/>
        <v>9765.9500000000007</v>
      </c>
    </row>
    <row r="131" spans="1:6">
      <c r="A131" s="147" t="s">
        <v>194</v>
      </c>
      <c r="B131" s="148" t="s">
        <v>264</v>
      </c>
      <c r="C131" s="149" t="s">
        <v>421</v>
      </c>
      <c r="D131" s="150">
        <v>16700</v>
      </c>
      <c r="E131" s="151">
        <v>6934.05</v>
      </c>
      <c r="F131" s="152">
        <f t="shared" si="1"/>
        <v>9765.9500000000007</v>
      </c>
    </row>
    <row r="132" spans="1:6" ht="86.1" customHeight="1">
      <c r="A132" s="153" t="s">
        <v>422</v>
      </c>
      <c r="B132" s="148" t="s">
        <v>264</v>
      </c>
      <c r="C132" s="149" t="s">
        <v>423</v>
      </c>
      <c r="D132" s="150">
        <v>280600</v>
      </c>
      <c r="E132" s="151">
        <v>280567</v>
      </c>
      <c r="F132" s="152">
        <f t="shared" si="1"/>
        <v>33</v>
      </c>
    </row>
    <row r="133" spans="1:6" ht="24.6" customHeight="1">
      <c r="A133" s="147" t="s">
        <v>138</v>
      </c>
      <c r="B133" s="148" t="s">
        <v>264</v>
      </c>
      <c r="C133" s="149" t="s">
        <v>424</v>
      </c>
      <c r="D133" s="150">
        <v>280600</v>
      </c>
      <c r="E133" s="151">
        <v>280567</v>
      </c>
      <c r="F133" s="152">
        <f t="shared" si="1"/>
        <v>33</v>
      </c>
    </row>
    <row r="134" spans="1:6" ht="36.950000000000003" customHeight="1">
      <c r="A134" s="147" t="s">
        <v>137</v>
      </c>
      <c r="B134" s="148" t="s">
        <v>264</v>
      </c>
      <c r="C134" s="149" t="s">
        <v>425</v>
      </c>
      <c r="D134" s="150">
        <v>280600</v>
      </c>
      <c r="E134" s="151">
        <v>280567</v>
      </c>
      <c r="F134" s="152">
        <f t="shared" si="1"/>
        <v>33</v>
      </c>
    </row>
    <row r="135" spans="1:6">
      <c r="A135" s="147" t="s">
        <v>194</v>
      </c>
      <c r="B135" s="148" t="s">
        <v>264</v>
      </c>
      <c r="C135" s="149" t="s">
        <v>426</v>
      </c>
      <c r="D135" s="150">
        <v>280600</v>
      </c>
      <c r="E135" s="151">
        <v>280567</v>
      </c>
      <c r="F135" s="152">
        <f t="shared" si="1"/>
        <v>33</v>
      </c>
    </row>
    <row r="136" spans="1:6">
      <c r="A136" s="135" t="s">
        <v>158</v>
      </c>
      <c r="B136" s="136" t="s">
        <v>264</v>
      </c>
      <c r="C136" s="137" t="s">
        <v>427</v>
      </c>
      <c r="D136" s="138">
        <v>59300</v>
      </c>
      <c r="E136" s="139">
        <v>31381</v>
      </c>
      <c r="F136" s="140">
        <f t="shared" si="1"/>
        <v>27919</v>
      </c>
    </row>
    <row r="137" spans="1:6" ht="36.950000000000003" customHeight="1">
      <c r="A137" s="147" t="s">
        <v>414</v>
      </c>
      <c r="B137" s="148" t="s">
        <v>264</v>
      </c>
      <c r="C137" s="149" t="s">
        <v>428</v>
      </c>
      <c r="D137" s="150">
        <v>59300</v>
      </c>
      <c r="E137" s="151">
        <v>31381</v>
      </c>
      <c r="F137" s="152">
        <f t="shared" si="1"/>
        <v>27919</v>
      </c>
    </row>
    <row r="138" spans="1:6" ht="24.6" customHeight="1">
      <c r="A138" s="147" t="s">
        <v>118</v>
      </c>
      <c r="B138" s="148" t="s">
        <v>264</v>
      </c>
      <c r="C138" s="149" t="s">
        <v>429</v>
      </c>
      <c r="D138" s="150">
        <v>59300</v>
      </c>
      <c r="E138" s="151">
        <v>31381</v>
      </c>
      <c r="F138" s="152">
        <f t="shared" si="1"/>
        <v>27919</v>
      </c>
    </row>
    <row r="139" spans="1:6" ht="86.1" customHeight="1">
      <c r="A139" s="153" t="s">
        <v>430</v>
      </c>
      <c r="B139" s="148" t="s">
        <v>264</v>
      </c>
      <c r="C139" s="149" t="s">
        <v>431</v>
      </c>
      <c r="D139" s="150">
        <v>59300</v>
      </c>
      <c r="E139" s="151">
        <v>31381</v>
      </c>
      <c r="F139" s="152">
        <f t="shared" si="1"/>
        <v>27919</v>
      </c>
    </row>
    <row r="140" spans="1:6" ht="24.6" customHeight="1">
      <c r="A140" s="147" t="s">
        <v>138</v>
      </c>
      <c r="B140" s="148" t="s">
        <v>264</v>
      </c>
      <c r="C140" s="149" t="s">
        <v>432</v>
      </c>
      <c r="D140" s="150">
        <v>59300</v>
      </c>
      <c r="E140" s="151">
        <v>31381</v>
      </c>
      <c r="F140" s="152">
        <f t="shared" si="1"/>
        <v>27919</v>
      </c>
    </row>
    <row r="141" spans="1:6" ht="36.950000000000003" customHeight="1">
      <c r="A141" s="147" t="s">
        <v>137</v>
      </c>
      <c r="B141" s="148" t="s">
        <v>264</v>
      </c>
      <c r="C141" s="149" t="s">
        <v>433</v>
      </c>
      <c r="D141" s="150">
        <v>59300</v>
      </c>
      <c r="E141" s="151">
        <v>31381</v>
      </c>
      <c r="F141" s="152">
        <f t="shared" si="1"/>
        <v>27919</v>
      </c>
    </row>
    <row r="142" spans="1:6">
      <c r="A142" s="147" t="s">
        <v>194</v>
      </c>
      <c r="B142" s="148" t="s">
        <v>264</v>
      </c>
      <c r="C142" s="149" t="s">
        <v>434</v>
      </c>
      <c r="D142" s="150">
        <v>59300</v>
      </c>
      <c r="E142" s="151">
        <v>31381</v>
      </c>
      <c r="F142" s="152">
        <f t="shared" si="1"/>
        <v>27919</v>
      </c>
    </row>
    <row r="143" spans="1:6">
      <c r="A143" s="135" t="s">
        <v>60</v>
      </c>
      <c r="B143" s="136" t="s">
        <v>264</v>
      </c>
      <c r="C143" s="137" t="s">
        <v>435</v>
      </c>
      <c r="D143" s="138">
        <v>2163300</v>
      </c>
      <c r="E143" s="139">
        <v>1631275.94</v>
      </c>
      <c r="F143" s="140">
        <f t="shared" ref="F143:F198" si="2">IF(OR(D143="-",IF(E143="-",0,E143)&gt;=IF(D143="-",0,D143)),"-",IF(D143="-",0,D143)-IF(E143="-",0,E143))</f>
        <v>532024.06000000006</v>
      </c>
    </row>
    <row r="144" spans="1:6" ht="36.950000000000003" customHeight="1">
      <c r="A144" s="147" t="s">
        <v>414</v>
      </c>
      <c r="B144" s="148" t="s">
        <v>264</v>
      </c>
      <c r="C144" s="149" t="s">
        <v>436</v>
      </c>
      <c r="D144" s="150">
        <v>2163300</v>
      </c>
      <c r="E144" s="151">
        <v>1631275.94</v>
      </c>
      <c r="F144" s="152">
        <f t="shared" si="2"/>
        <v>532024.06000000006</v>
      </c>
    </row>
    <row r="145" spans="1:6" ht="24.6" customHeight="1">
      <c r="A145" s="147" t="s">
        <v>437</v>
      </c>
      <c r="B145" s="148" t="s">
        <v>264</v>
      </c>
      <c r="C145" s="149" t="s">
        <v>438</v>
      </c>
      <c r="D145" s="150">
        <v>2163300</v>
      </c>
      <c r="E145" s="151">
        <v>1631275.94</v>
      </c>
      <c r="F145" s="152">
        <f t="shared" si="2"/>
        <v>532024.06000000006</v>
      </c>
    </row>
    <row r="146" spans="1:6" ht="73.7" customHeight="1">
      <c r="A146" s="147" t="s">
        <v>439</v>
      </c>
      <c r="B146" s="148" t="s">
        <v>264</v>
      </c>
      <c r="C146" s="149" t="s">
        <v>440</v>
      </c>
      <c r="D146" s="150">
        <v>404900</v>
      </c>
      <c r="E146" s="151">
        <v>268029.09000000003</v>
      </c>
      <c r="F146" s="152">
        <f t="shared" si="2"/>
        <v>136870.90999999997</v>
      </c>
    </row>
    <row r="147" spans="1:6" ht="24.6" customHeight="1">
      <c r="A147" s="147" t="s">
        <v>138</v>
      </c>
      <c r="B147" s="148" t="s">
        <v>264</v>
      </c>
      <c r="C147" s="149" t="s">
        <v>441</v>
      </c>
      <c r="D147" s="150">
        <v>404900</v>
      </c>
      <c r="E147" s="151">
        <v>268029.09000000003</v>
      </c>
      <c r="F147" s="152">
        <f t="shared" si="2"/>
        <v>136870.90999999997</v>
      </c>
    </row>
    <row r="148" spans="1:6" ht="36.950000000000003" customHeight="1">
      <c r="A148" s="147" t="s">
        <v>137</v>
      </c>
      <c r="B148" s="148" t="s">
        <v>264</v>
      </c>
      <c r="C148" s="149" t="s">
        <v>442</v>
      </c>
      <c r="D148" s="150">
        <v>404900</v>
      </c>
      <c r="E148" s="151">
        <v>268029.09000000003</v>
      </c>
      <c r="F148" s="152">
        <f t="shared" si="2"/>
        <v>136870.90999999997</v>
      </c>
    </row>
    <row r="149" spans="1:6">
      <c r="A149" s="147" t="s">
        <v>194</v>
      </c>
      <c r="B149" s="148" t="s">
        <v>264</v>
      </c>
      <c r="C149" s="149" t="s">
        <v>443</v>
      </c>
      <c r="D149" s="150">
        <v>404900</v>
      </c>
      <c r="E149" s="151">
        <v>268029.09000000003</v>
      </c>
      <c r="F149" s="152">
        <f t="shared" si="2"/>
        <v>136870.90999999997</v>
      </c>
    </row>
    <row r="150" spans="1:6" ht="86.1" customHeight="1">
      <c r="A150" s="153" t="s">
        <v>444</v>
      </c>
      <c r="B150" s="148" t="s">
        <v>264</v>
      </c>
      <c r="C150" s="149" t="s">
        <v>445</v>
      </c>
      <c r="D150" s="150">
        <v>194900</v>
      </c>
      <c r="E150" s="151">
        <v>107724.82</v>
      </c>
      <c r="F150" s="152">
        <f t="shared" si="2"/>
        <v>87175.18</v>
      </c>
    </row>
    <row r="151" spans="1:6" ht="24.6" customHeight="1">
      <c r="A151" s="147" t="s">
        <v>138</v>
      </c>
      <c r="B151" s="148" t="s">
        <v>264</v>
      </c>
      <c r="C151" s="149" t="s">
        <v>446</v>
      </c>
      <c r="D151" s="150">
        <v>194900</v>
      </c>
      <c r="E151" s="151">
        <v>107724.82</v>
      </c>
      <c r="F151" s="152">
        <f t="shared" si="2"/>
        <v>87175.18</v>
      </c>
    </row>
    <row r="152" spans="1:6" ht="36.950000000000003" customHeight="1">
      <c r="A152" s="147" t="s">
        <v>137</v>
      </c>
      <c r="B152" s="148" t="s">
        <v>264</v>
      </c>
      <c r="C152" s="149" t="s">
        <v>447</v>
      </c>
      <c r="D152" s="150">
        <v>194900</v>
      </c>
      <c r="E152" s="151">
        <v>107724.82</v>
      </c>
      <c r="F152" s="152">
        <f t="shared" si="2"/>
        <v>87175.18</v>
      </c>
    </row>
    <row r="153" spans="1:6">
      <c r="A153" s="147" t="s">
        <v>194</v>
      </c>
      <c r="B153" s="148" t="s">
        <v>264</v>
      </c>
      <c r="C153" s="149" t="s">
        <v>448</v>
      </c>
      <c r="D153" s="150">
        <v>194900</v>
      </c>
      <c r="E153" s="151">
        <v>107724.82</v>
      </c>
      <c r="F153" s="152">
        <f t="shared" si="2"/>
        <v>87175.18</v>
      </c>
    </row>
    <row r="154" spans="1:6" ht="86.1" customHeight="1">
      <c r="A154" s="153" t="s">
        <v>449</v>
      </c>
      <c r="B154" s="148" t="s">
        <v>264</v>
      </c>
      <c r="C154" s="149" t="s">
        <v>450</v>
      </c>
      <c r="D154" s="150">
        <v>1563500</v>
      </c>
      <c r="E154" s="151">
        <v>1255522.03</v>
      </c>
      <c r="F154" s="152">
        <f t="shared" si="2"/>
        <v>307977.96999999997</v>
      </c>
    </row>
    <row r="155" spans="1:6" ht="24.6" customHeight="1">
      <c r="A155" s="147" t="s">
        <v>138</v>
      </c>
      <c r="B155" s="148" t="s">
        <v>264</v>
      </c>
      <c r="C155" s="149" t="s">
        <v>451</v>
      </c>
      <c r="D155" s="150">
        <v>1563500</v>
      </c>
      <c r="E155" s="151">
        <v>1255522.03</v>
      </c>
      <c r="F155" s="152">
        <f t="shared" si="2"/>
        <v>307977.96999999997</v>
      </c>
    </row>
    <row r="156" spans="1:6" ht="36.950000000000003" customHeight="1">
      <c r="A156" s="147" t="s">
        <v>137</v>
      </c>
      <c r="B156" s="148" t="s">
        <v>264</v>
      </c>
      <c r="C156" s="149" t="s">
        <v>452</v>
      </c>
      <c r="D156" s="150">
        <v>1563500</v>
      </c>
      <c r="E156" s="151">
        <v>1255522.03</v>
      </c>
      <c r="F156" s="152">
        <f t="shared" si="2"/>
        <v>307977.96999999997</v>
      </c>
    </row>
    <row r="157" spans="1:6">
      <c r="A157" s="147" t="s">
        <v>194</v>
      </c>
      <c r="B157" s="148" t="s">
        <v>264</v>
      </c>
      <c r="C157" s="149" t="s">
        <v>453</v>
      </c>
      <c r="D157" s="150">
        <v>1563500</v>
      </c>
      <c r="E157" s="151">
        <v>1255522.03</v>
      </c>
      <c r="F157" s="152">
        <f t="shared" si="2"/>
        <v>307977.96999999997</v>
      </c>
    </row>
    <row r="158" spans="1:6">
      <c r="A158" s="135" t="s">
        <v>454</v>
      </c>
      <c r="B158" s="136" t="s">
        <v>264</v>
      </c>
      <c r="C158" s="137" t="s">
        <v>455</v>
      </c>
      <c r="D158" s="138">
        <v>15000</v>
      </c>
      <c r="E158" s="139">
        <v>11500</v>
      </c>
      <c r="F158" s="140">
        <f t="shared" si="2"/>
        <v>3500</v>
      </c>
    </row>
    <row r="159" spans="1:6" ht="24.6" customHeight="1">
      <c r="A159" s="135" t="s">
        <v>179</v>
      </c>
      <c r="B159" s="136" t="s">
        <v>264</v>
      </c>
      <c r="C159" s="137" t="s">
        <v>456</v>
      </c>
      <c r="D159" s="138">
        <v>15000</v>
      </c>
      <c r="E159" s="139">
        <v>11500</v>
      </c>
      <c r="F159" s="140">
        <f t="shared" si="2"/>
        <v>3500</v>
      </c>
    </row>
    <row r="160" spans="1:6" ht="24.6" customHeight="1">
      <c r="A160" s="147" t="s">
        <v>313</v>
      </c>
      <c r="B160" s="148" t="s">
        <v>264</v>
      </c>
      <c r="C160" s="149" t="s">
        <v>457</v>
      </c>
      <c r="D160" s="150">
        <v>15000</v>
      </c>
      <c r="E160" s="151">
        <v>11500</v>
      </c>
      <c r="F160" s="152">
        <f t="shared" si="2"/>
        <v>3500</v>
      </c>
    </row>
    <row r="161" spans="1:6" ht="61.5" customHeight="1">
      <c r="A161" s="147" t="s">
        <v>458</v>
      </c>
      <c r="B161" s="148" t="s">
        <v>264</v>
      </c>
      <c r="C161" s="149" t="s">
        <v>459</v>
      </c>
      <c r="D161" s="150">
        <v>15000</v>
      </c>
      <c r="E161" s="151">
        <v>11500</v>
      </c>
      <c r="F161" s="152">
        <f t="shared" si="2"/>
        <v>3500</v>
      </c>
    </row>
    <row r="162" spans="1:6" ht="98.45" customHeight="1">
      <c r="A162" s="153" t="s">
        <v>460</v>
      </c>
      <c r="B162" s="148" t="s">
        <v>264</v>
      </c>
      <c r="C162" s="149" t="s">
        <v>461</v>
      </c>
      <c r="D162" s="150">
        <v>15000</v>
      </c>
      <c r="E162" s="151">
        <v>11500</v>
      </c>
      <c r="F162" s="152">
        <f t="shared" si="2"/>
        <v>3500</v>
      </c>
    </row>
    <row r="163" spans="1:6" ht="24.6" customHeight="1">
      <c r="A163" s="147" t="s">
        <v>138</v>
      </c>
      <c r="B163" s="148" t="s">
        <v>264</v>
      </c>
      <c r="C163" s="149" t="s">
        <v>462</v>
      </c>
      <c r="D163" s="150">
        <v>15000</v>
      </c>
      <c r="E163" s="151">
        <v>11500</v>
      </c>
      <c r="F163" s="152">
        <f t="shared" si="2"/>
        <v>3500</v>
      </c>
    </row>
    <row r="164" spans="1:6" ht="36.950000000000003" customHeight="1">
      <c r="A164" s="147" t="s">
        <v>137</v>
      </c>
      <c r="B164" s="148" t="s">
        <v>264</v>
      </c>
      <c r="C164" s="149" t="s">
        <v>463</v>
      </c>
      <c r="D164" s="150">
        <v>15000</v>
      </c>
      <c r="E164" s="151">
        <v>11500</v>
      </c>
      <c r="F164" s="152">
        <f t="shared" si="2"/>
        <v>3500</v>
      </c>
    </row>
    <row r="165" spans="1:6">
      <c r="A165" s="147" t="s">
        <v>194</v>
      </c>
      <c r="B165" s="148" t="s">
        <v>264</v>
      </c>
      <c r="C165" s="149" t="s">
        <v>464</v>
      </c>
      <c r="D165" s="150">
        <v>15000</v>
      </c>
      <c r="E165" s="151">
        <v>11500</v>
      </c>
      <c r="F165" s="152">
        <f t="shared" si="2"/>
        <v>3500</v>
      </c>
    </row>
    <row r="166" spans="1:6">
      <c r="A166" s="135" t="s">
        <v>465</v>
      </c>
      <c r="B166" s="136" t="s">
        <v>264</v>
      </c>
      <c r="C166" s="137" t="s">
        <v>466</v>
      </c>
      <c r="D166" s="138">
        <v>2841900</v>
      </c>
      <c r="E166" s="139">
        <v>1681958.87</v>
      </c>
      <c r="F166" s="140">
        <f t="shared" si="2"/>
        <v>1159941.1299999999</v>
      </c>
    </row>
    <row r="167" spans="1:6">
      <c r="A167" s="135" t="s">
        <v>61</v>
      </c>
      <c r="B167" s="136" t="s">
        <v>264</v>
      </c>
      <c r="C167" s="137" t="s">
        <v>467</v>
      </c>
      <c r="D167" s="138">
        <v>2841900</v>
      </c>
      <c r="E167" s="139">
        <v>1681958.87</v>
      </c>
      <c r="F167" s="140">
        <f t="shared" si="2"/>
        <v>1159941.1299999999</v>
      </c>
    </row>
    <row r="168" spans="1:6" ht="24.6" customHeight="1">
      <c r="A168" s="147" t="s">
        <v>81</v>
      </c>
      <c r="B168" s="148" t="s">
        <v>264</v>
      </c>
      <c r="C168" s="149" t="s">
        <v>468</v>
      </c>
      <c r="D168" s="150">
        <v>2841900</v>
      </c>
      <c r="E168" s="151">
        <v>1681958.87</v>
      </c>
      <c r="F168" s="152">
        <f t="shared" si="2"/>
        <v>1159941.1299999999</v>
      </c>
    </row>
    <row r="169" spans="1:6" ht="24.6" customHeight="1">
      <c r="A169" s="147" t="s">
        <v>469</v>
      </c>
      <c r="B169" s="148" t="s">
        <v>264</v>
      </c>
      <c r="C169" s="149" t="s">
        <v>470</v>
      </c>
      <c r="D169" s="150">
        <v>2841900</v>
      </c>
      <c r="E169" s="151">
        <v>1681958.87</v>
      </c>
      <c r="F169" s="152">
        <f t="shared" si="2"/>
        <v>1159941.1299999999</v>
      </c>
    </row>
    <row r="170" spans="1:6" ht="73.7" customHeight="1">
      <c r="A170" s="147" t="s">
        <v>471</v>
      </c>
      <c r="B170" s="148" t="s">
        <v>264</v>
      </c>
      <c r="C170" s="149" t="s">
        <v>472</v>
      </c>
      <c r="D170" s="150">
        <v>2634900</v>
      </c>
      <c r="E170" s="151">
        <v>1509038.87</v>
      </c>
      <c r="F170" s="152">
        <f t="shared" si="2"/>
        <v>1125861.1299999999</v>
      </c>
    </row>
    <row r="171" spans="1:6" ht="36.950000000000003" customHeight="1">
      <c r="A171" s="147" t="s">
        <v>247</v>
      </c>
      <c r="B171" s="148" t="s">
        <v>264</v>
      </c>
      <c r="C171" s="149" t="s">
        <v>473</v>
      </c>
      <c r="D171" s="150">
        <v>2634900</v>
      </c>
      <c r="E171" s="151">
        <v>1509038.87</v>
      </c>
      <c r="F171" s="152">
        <f t="shared" si="2"/>
        <v>1125861.1299999999</v>
      </c>
    </row>
    <row r="172" spans="1:6">
      <c r="A172" s="147" t="s">
        <v>76</v>
      </c>
      <c r="B172" s="148" t="s">
        <v>264</v>
      </c>
      <c r="C172" s="149" t="s">
        <v>474</v>
      </c>
      <c r="D172" s="150">
        <v>2634900</v>
      </c>
      <c r="E172" s="151">
        <v>1509038.87</v>
      </c>
      <c r="F172" s="152">
        <f t="shared" si="2"/>
        <v>1125861.1299999999</v>
      </c>
    </row>
    <row r="173" spans="1:6" ht="49.15" customHeight="1">
      <c r="A173" s="147" t="s">
        <v>475</v>
      </c>
      <c r="B173" s="148" t="s">
        <v>264</v>
      </c>
      <c r="C173" s="149" t="s">
        <v>476</v>
      </c>
      <c r="D173" s="150">
        <v>2634900</v>
      </c>
      <c r="E173" s="151">
        <v>1509038.87</v>
      </c>
      <c r="F173" s="152">
        <f t="shared" si="2"/>
        <v>1125861.1299999999</v>
      </c>
    </row>
    <row r="174" spans="1:6" ht="73.7" customHeight="1">
      <c r="A174" s="147" t="s">
        <v>255</v>
      </c>
      <c r="B174" s="148" t="s">
        <v>264</v>
      </c>
      <c r="C174" s="149" t="s">
        <v>477</v>
      </c>
      <c r="D174" s="150">
        <v>207000</v>
      </c>
      <c r="E174" s="151">
        <v>172920</v>
      </c>
      <c r="F174" s="152">
        <f t="shared" si="2"/>
        <v>34080</v>
      </c>
    </row>
    <row r="175" spans="1:6" ht="36.950000000000003" customHeight="1">
      <c r="A175" s="147" t="s">
        <v>247</v>
      </c>
      <c r="B175" s="148" t="s">
        <v>264</v>
      </c>
      <c r="C175" s="149" t="s">
        <v>478</v>
      </c>
      <c r="D175" s="150">
        <v>207000</v>
      </c>
      <c r="E175" s="151">
        <v>172920</v>
      </c>
      <c r="F175" s="152">
        <f t="shared" si="2"/>
        <v>34080</v>
      </c>
    </row>
    <row r="176" spans="1:6">
      <c r="A176" s="147" t="s">
        <v>76</v>
      </c>
      <c r="B176" s="148" t="s">
        <v>264</v>
      </c>
      <c r="C176" s="149" t="s">
        <v>479</v>
      </c>
      <c r="D176" s="150">
        <v>207000</v>
      </c>
      <c r="E176" s="151">
        <v>172920</v>
      </c>
      <c r="F176" s="152">
        <f t="shared" si="2"/>
        <v>34080</v>
      </c>
    </row>
    <row r="177" spans="1:6">
      <c r="A177" s="147" t="s">
        <v>208</v>
      </c>
      <c r="B177" s="148" t="s">
        <v>264</v>
      </c>
      <c r="C177" s="149" t="s">
        <v>480</v>
      </c>
      <c r="D177" s="150">
        <v>207000</v>
      </c>
      <c r="E177" s="151">
        <v>172920</v>
      </c>
      <c r="F177" s="152">
        <f t="shared" si="2"/>
        <v>34080</v>
      </c>
    </row>
    <row r="178" spans="1:6">
      <c r="A178" s="135" t="s">
        <v>481</v>
      </c>
      <c r="B178" s="136" t="s">
        <v>264</v>
      </c>
      <c r="C178" s="137" t="s">
        <v>482</v>
      </c>
      <c r="D178" s="138">
        <v>90000</v>
      </c>
      <c r="E178" s="139">
        <v>60000</v>
      </c>
      <c r="F178" s="140">
        <f t="shared" si="2"/>
        <v>30000</v>
      </c>
    </row>
    <row r="179" spans="1:6">
      <c r="A179" s="135" t="s">
        <v>120</v>
      </c>
      <c r="B179" s="136" t="s">
        <v>264</v>
      </c>
      <c r="C179" s="137" t="s">
        <v>483</v>
      </c>
      <c r="D179" s="138">
        <v>90000</v>
      </c>
      <c r="E179" s="139">
        <v>60000</v>
      </c>
      <c r="F179" s="140">
        <f t="shared" si="2"/>
        <v>30000</v>
      </c>
    </row>
    <row r="180" spans="1:6" ht="24.6" customHeight="1">
      <c r="A180" s="147" t="s">
        <v>313</v>
      </c>
      <c r="B180" s="148" t="s">
        <v>264</v>
      </c>
      <c r="C180" s="149" t="s">
        <v>484</v>
      </c>
      <c r="D180" s="150">
        <v>90000</v>
      </c>
      <c r="E180" s="151">
        <v>60000</v>
      </c>
      <c r="F180" s="152">
        <f t="shared" si="2"/>
        <v>30000</v>
      </c>
    </row>
    <row r="181" spans="1:6" ht="61.5" customHeight="1">
      <c r="A181" s="147" t="s">
        <v>82</v>
      </c>
      <c r="B181" s="148" t="s">
        <v>264</v>
      </c>
      <c r="C181" s="149" t="s">
        <v>485</v>
      </c>
      <c r="D181" s="150">
        <v>90000</v>
      </c>
      <c r="E181" s="151">
        <v>60000</v>
      </c>
      <c r="F181" s="152">
        <f t="shared" si="2"/>
        <v>30000</v>
      </c>
    </row>
    <row r="182" spans="1:6" ht="135.19999999999999" customHeight="1">
      <c r="A182" s="153" t="s">
        <v>246</v>
      </c>
      <c r="B182" s="148" t="s">
        <v>264</v>
      </c>
      <c r="C182" s="149" t="s">
        <v>486</v>
      </c>
      <c r="D182" s="150">
        <v>90000</v>
      </c>
      <c r="E182" s="151">
        <v>60000</v>
      </c>
      <c r="F182" s="152">
        <f t="shared" si="2"/>
        <v>30000</v>
      </c>
    </row>
    <row r="183" spans="1:6" ht="24.6" customHeight="1">
      <c r="A183" s="147" t="s">
        <v>71</v>
      </c>
      <c r="B183" s="148" t="s">
        <v>264</v>
      </c>
      <c r="C183" s="149" t="s">
        <v>487</v>
      </c>
      <c r="D183" s="150">
        <v>90000</v>
      </c>
      <c r="E183" s="151">
        <v>60000</v>
      </c>
      <c r="F183" s="152">
        <f t="shared" si="2"/>
        <v>30000</v>
      </c>
    </row>
    <row r="184" spans="1:6" ht="24.6" customHeight="1">
      <c r="A184" s="147" t="s">
        <v>245</v>
      </c>
      <c r="B184" s="148" t="s">
        <v>264</v>
      </c>
      <c r="C184" s="149" t="s">
        <v>488</v>
      </c>
      <c r="D184" s="150">
        <v>90000</v>
      </c>
      <c r="E184" s="151">
        <v>60000</v>
      </c>
      <c r="F184" s="152">
        <f t="shared" si="2"/>
        <v>30000</v>
      </c>
    </row>
    <row r="185" spans="1:6" ht="36.950000000000003" customHeight="1">
      <c r="A185" s="147" t="s">
        <v>244</v>
      </c>
      <c r="B185" s="148" t="s">
        <v>264</v>
      </c>
      <c r="C185" s="149" t="s">
        <v>489</v>
      </c>
      <c r="D185" s="150">
        <v>90000</v>
      </c>
      <c r="E185" s="151">
        <v>60000</v>
      </c>
      <c r="F185" s="152">
        <f t="shared" si="2"/>
        <v>30000</v>
      </c>
    </row>
    <row r="186" spans="1:6">
      <c r="A186" s="135" t="s">
        <v>490</v>
      </c>
      <c r="B186" s="136" t="s">
        <v>264</v>
      </c>
      <c r="C186" s="137" t="s">
        <v>491</v>
      </c>
      <c r="D186" s="138">
        <v>10000</v>
      </c>
      <c r="E186" s="139" t="s">
        <v>51</v>
      </c>
      <c r="F186" s="140">
        <f t="shared" si="2"/>
        <v>10000</v>
      </c>
    </row>
    <row r="187" spans="1:6">
      <c r="A187" s="135" t="s">
        <v>62</v>
      </c>
      <c r="B187" s="136" t="s">
        <v>264</v>
      </c>
      <c r="C187" s="137" t="s">
        <v>492</v>
      </c>
      <c r="D187" s="138">
        <v>10000</v>
      </c>
      <c r="E187" s="139" t="s">
        <v>51</v>
      </c>
      <c r="F187" s="140">
        <f t="shared" si="2"/>
        <v>10000</v>
      </c>
    </row>
    <row r="188" spans="1:6" ht="36.950000000000003" customHeight="1">
      <c r="A188" s="147" t="s">
        <v>83</v>
      </c>
      <c r="B188" s="148" t="s">
        <v>264</v>
      </c>
      <c r="C188" s="149" t="s">
        <v>493</v>
      </c>
      <c r="D188" s="150">
        <v>10000</v>
      </c>
      <c r="E188" s="151" t="s">
        <v>51</v>
      </c>
      <c r="F188" s="152">
        <f t="shared" si="2"/>
        <v>10000</v>
      </c>
    </row>
    <row r="189" spans="1:6" ht="36.950000000000003" customHeight="1">
      <c r="A189" s="147" t="s">
        <v>494</v>
      </c>
      <c r="B189" s="148" t="s">
        <v>264</v>
      </c>
      <c r="C189" s="149" t="s">
        <v>495</v>
      </c>
      <c r="D189" s="150">
        <v>5000</v>
      </c>
      <c r="E189" s="151" t="s">
        <v>51</v>
      </c>
      <c r="F189" s="152">
        <f t="shared" si="2"/>
        <v>5000</v>
      </c>
    </row>
    <row r="190" spans="1:6" ht="73.7" customHeight="1">
      <c r="A190" s="153" t="s">
        <v>496</v>
      </c>
      <c r="B190" s="148" t="s">
        <v>264</v>
      </c>
      <c r="C190" s="149" t="s">
        <v>497</v>
      </c>
      <c r="D190" s="150">
        <v>5000</v>
      </c>
      <c r="E190" s="151" t="s">
        <v>51</v>
      </c>
      <c r="F190" s="152">
        <f t="shared" si="2"/>
        <v>5000</v>
      </c>
    </row>
    <row r="191" spans="1:6" ht="24.6" customHeight="1">
      <c r="A191" s="147" t="s">
        <v>138</v>
      </c>
      <c r="B191" s="148" t="s">
        <v>264</v>
      </c>
      <c r="C191" s="149" t="s">
        <v>498</v>
      </c>
      <c r="D191" s="150">
        <v>5000</v>
      </c>
      <c r="E191" s="151" t="s">
        <v>51</v>
      </c>
      <c r="F191" s="152">
        <f t="shared" si="2"/>
        <v>5000</v>
      </c>
    </row>
    <row r="192" spans="1:6" ht="36.950000000000003" customHeight="1">
      <c r="A192" s="147" t="s">
        <v>137</v>
      </c>
      <c r="B192" s="148" t="s">
        <v>264</v>
      </c>
      <c r="C192" s="149" t="s">
        <v>499</v>
      </c>
      <c r="D192" s="150">
        <v>5000</v>
      </c>
      <c r="E192" s="151" t="s">
        <v>51</v>
      </c>
      <c r="F192" s="152">
        <f t="shared" si="2"/>
        <v>5000</v>
      </c>
    </row>
    <row r="193" spans="1:6">
      <c r="A193" s="147" t="s">
        <v>194</v>
      </c>
      <c r="B193" s="148" t="s">
        <v>264</v>
      </c>
      <c r="C193" s="149" t="s">
        <v>500</v>
      </c>
      <c r="D193" s="150">
        <v>5000</v>
      </c>
      <c r="E193" s="151" t="s">
        <v>51</v>
      </c>
      <c r="F193" s="152">
        <f t="shared" si="2"/>
        <v>5000</v>
      </c>
    </row>
    <row r="194" spans="1:6" ht="24.6" customHeight="1">
      <c r="A194" s="147" t="s">
        <v>501</v>
      </c>
      <c r="B194" s="148" t="s">
        <v>264</v>
      </c>
      <c r="C194" s="149" t="s">
        <v>502</v>
      </c>
      <c r="D194" s="150">
        <v>5000</v>
      </c>
      <c r="E194" s="151" t="s">
        <v>51</v>
      </c>
      <c r="F194" s="152">
        <f t="shared" si="2"/>
        <v>5000</v>
      </c>
    </row>
    <row r="195" spans="1:6" ht="73.7" customHeight="1">
      <c r="A195" s="147" t="s">
        <v>503</v>
      </c>
      <c r="B195" s="148" t="s">
        <v>264</v>
      </c>
      <c r="C195" s="149" t="s">
        <v>504</v>
      </c>
      <c r="D195" s="150">
        <v>5000</v>
      </c>
      <c r="E195" s="151" t="s">
        <v>51</v>
      </c>
      <c r="F195" s="152">
        <f t="shared" si="2"/>
        <v>5000</v>
      </c>
    </row>
    <row r="196" spans="1:6" ht="24.6" customHeight="1">
      <c r="A196" s="147" t="s">
        <v>138</v>
      </c>
      <c r="B196" s="148" t="s">
        <v>264</v>
      </c>
      <c r="C196" s="149" t="s">
        <v>505</v>
      </c>
      <c r="D196" s="150">
        <v>5000</v>
      </c>
      <c r="E196" s="151" t="s">
        <v>51</v>
      </c>
      <c r="F196" s="152">
        <f t="shared" si="2"/>
        <v>5000</v>
      </c>
    </row>
    <row r="197" spans="1:6" ht="36.950000000000003" customHeight="1">
      <c r="A197" s="147" t="s">
        <v>137</v>
      </c>
      <c r="B197" s="148" t="s">
        <v>264</v>
      </c>
      <c r="C197" s="149" t="s">
        <v>506</v>
      </c>
      <c r="D197" s="150">
        <v>5000</v>
      </c>
      <c r="E197" s="151" t="s">
        <v>51</v>
      </c>
      <c r="F197" s="152">
        <f t="shared" si="2"/>
        <v>5000</v>
      </c>
    </row>
    <row r="198" spans="1:6" ht="13.5" thickBot="1">
      <c r="A198" s="147" t="s">
        <v>194</v>
      </c>
      <c r="B198" s="148" t="s">
        <v>264</v>
      </c>
      <c r="C198" s="149" t="s">
        <v>507</v>
      </c>
      <c r="D198" s="150">
        <v>5000</v>
      </c>
      <c r="E198" s="151" t="s">
        <v>51</v>
      </c>
      <c r="F198" s="152">
        <f t="shared" si="2"/>
        <v>5000</v>
      </c>
    </row>
    <row r="199" spans="1:6" ht="9" customHeight="1" thickBot="1">
      <c r="A199" s="154"/>
      <c r="B199" s="155"/>
      <c r="C199" s="156"/>
      <c r="D199" s="157"/>
      <c r="E199" s="155"/>
      <c r="F199" s="155"/>
    </row>
    <row r="200" spans="1:6" ht="13.5" customHeight="1" thickBot="1">
      <c r="A200" s="158" t="s">
        <v>13</v>
      </c>
      <c r="B200" s="159" t="s">
        <v>508</v>
      </c>
      <c r="C200" s="160" t="s">
        <v>265</v>
      </c>
      <c r="D200" s="161">
        <v>-2100000</v>
      </c>
      <c r="E200" s="161">
        <v>-1885517.47</v>
      </c>
      <c r="F200" s="162" t="s">
        <v>509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4:F14 E16:F16">
    <cfRule type="cellIs" priority="3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4"/>
  <sheetViews>
    <sheetView showGridLines="0" zoomScaleSheetLayoutView="100" workbookViewId="0">
      <selection activeCell="E29" sqref="E29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22" customWidth="1"/>
    <col min="7" max="7" width="10" style="22" bestFit="1" customWidth="1"/>
    <col min="8" max="16384" width="9.140625" style="22"/>
  </cols>
  <sheetData>
    <row r="1" spans="1:6" ht="15.75">
      <c r="A1" s="186" t="s">
        <v>65</v>
      </c>
      <c r="B1" s="186"/>
      <c r="C1" s="186"/>
      <c r="D1" s="186"/>
      <c r="E1" s="186"/>
      <c r="F1" s="186"/>
    </row>
    <row r="2" spans="1:6" ht="11.25" customHeight="1">
      <c r="A2" s="25"/>
      <c r="B2" s="29"/>
      <c r="C2" s="26"/>
      <c r="D2" s="27"/>
      <c r="E2" s="27"/>
      <c r="F2" s="28"/>
    </row>
    <row r="3" spans="1:6" ht="12">
      <c r="A3" s="53"/>
      <c r="B3" s="54" t="s">
        <v>7</v>
      </c>
      <c r="C3" s="55" t="s">
        <v>27</v>
      </c>
      <c r="D3" s="56" t="s">
        <v>23</v>
      </c>
      <c r="E3" s="55"/>
      <c r="F3" s="54" t="s">
        <v>15</v>
      </c>
    </row>
    <row r="4" spans="1:6" ht="12">
      <c r="A4" s="57" t="s">
        <v>4</v>
      </c>
      <c r="B4" s="58" t="s">
        <v>8</v>
      </c>
      <c r="C4" s="57" t="s">
        <v>6</v>
      </c>
      <c r="D4" s="59" t="s">
        <v>22</v>
      </c>
      <c r="E4" s="59" t="s">
        <v>16</v>
      </c>
      <c r="F4" s="59" t="s">
        <v>2</v>
      </c>
    </row>
    <row r="5" spans="1:6" ht="12">
      <c r="A5" s="60"/>
      <c r="B5" s="58" t="s">
        <v>9</v>
      </c>
      <c r="C5" s="65" t="s">
        <v>24</v>
      </c>
      <c r="D5" s="59" t="s">
        <v>2</v>
      </c>
      <c r="E5" s="57"/>
      <c r="F5" s="58"/>
    </row>
    <row r="6" spans="1:6" ht="10.5" customHeight="1">
      <c r="A6" s="57"/>
      <c r="B6" s="58"/>
      <c r="C6" s="57" t="s">
        <v>25</v>
      </c>
      <c r="D6" s="59"/>
      <c r="E6" s="59"/>
      <c r="F6" s="59"/>
    </row>
    <row r="7" spans="1:6" ht="10.5" customHeight="1">
      <c r="A7" s="57"/>
      <c r="B7" s="58"/>
      <c r="C7" s="65" t="s">
        <v>26</v>
      </c>
      <c r="D7" s="59"/>
      <c r="E7" s="59"/>
      <c r="F7" s="59"/>
    </row>
    <row r="8" spans="1:6" ht="9.75" customHeight="1" thickBot="1">
      <c r="A8" s="12">
        <v>1</v>
      </c>
      <c r="B8" s="18">
        <v>2</v>
      </c>
      <c r="C8" s="18">
        <v>3</v>
      </c>
      <c r="D8" s="11" t="s">
        <v>1</v>
      </c>
      <c r="E8" s="11" t="s">
        <v>17</v>
      </c>
      <c r="F8" s="11" t="s">
        <v>18</v>
      </c>
    </row>
    <row r="9" spans="1:6" ht="45.75" customHeight="1">
      <c r="A9" s="103" t="s">
        <v>195</v>
      </c>
      <c r="B9" s="32" t="s">
        <v>10</v>
      </c>
      <c r="C9" s="37" t="s">
        <v>20</v>
      </c>
      <c r="D9" s="38">
        <f>D12+D18</f>
        <v>2100000</v>
      </c>
      <c r="E9" s="38">
        <f>E10+E17</f>
        <v>1885517.4699999997</v>
      </c>
      <c r="F9" s="39">
        <f>D9-E9</f>
        <v>214482.53000000026</v>
      </c>
    </row>
    <row r="10" spans="1:6" ht="63" hidden="1" customHeight="1">
      <c r="A10" s="66" t="s">
        <v>196</v>
      </c>
      <c r="B10" s="33" t="s">
        <v>11</v>
      </c>
      <c r="C10" s="40" t="s">
        <v>20</v>
      </c>
      <c r="D10" s="41">
        <f>D11</f>
        <v>0</v>
      </c>
      <c r="E10" s="41">
        <f>E11</f>
        <v>0</v>
      </c>
      <c r="F10" s="40" t="s">
        <v>51</v>
      </c>
    </row>
    <row r="11" spans="1:6" ht="49.5" hidden="1" customHeight="1">
      <c r="A11" s="103" t="s">
        <v>223</v>
      </c>
      <c r="B11" s="34" t="s">
        <v>11</v>
      </c>
      <c r="C11" s="70" t="s">
        <v>224</v>
      </c>
      <c r="D11" s="42">
        <f>D12</f>
        <v>0</v>
      </c>
      <c r="E11" s="42">
        <f>E12</f>
        <v>0</v>
      </c>
      <c r="F11" s="41" t="s">
        <v>51</v>
      </c>
    </row>
    <row r="12" spans="1:6" ht="61.5" hidden="1" customHeight="1">
      <c r="A12" s="103" t="s">
        <v>225</v>
      </c>
      <c r="B12" s="34" t="s">
        <v>11</v>
      </c>
      <c r="C12" s="70" t="s">
        <v>226</v>
      </c>
      <c r="D12" s="42">
        <f>D13+D15</f>
        <v>0</v>
      </c>
      <c r="E12" s="42">
        <f>E13+E15</f>
        <v>0</v>
      </c>
      <c r="F12" s="40" t="s">
        <v>51</v>
      </c>
    </row>
    <row r="13" spans="1:6" ht="71.25" hidden="1" customHeight="1">
      <c r="A13" s="104" t="s">
        <v>227</v>
      </c>
      <c r="B13" s="34" t="s">
        <v>11</v>
      </c>
      <c r="C13" s="70" t="s">
        <v>228</v>
      </c>
      <c r="D13" s="43">
        <f>D14</f>
        <v>0</v>
      </c>
      <c r="E13" s="43">
        <f>E14</f>
        <v>0</v>
      </c>
      <c r="F13" s="71" t="s">
        <v>51</v>
      </c>
    </row>
    <row r="14" spans="1:6" ht="81" hidden="1" customHeight="1">
      <c r="A14" s="104" t="s">
        <v>229</v>
      </c>
      <c r="B14" s="34" t="s">
        <v>11</v>
      </c>
      <c r="C14" s="70" t="s">
        <v>230</v>
      </c>
      <c r="D14" s="43"/>
      <c r="E14" s="43"/>
      <c r="F14" s="71" t="s">
        <v>51</v>
      </c>
    </row>
    <row r="15" spans="1:6" ht="78" hidden="1" customHeight="1">
      <c r="A15" s="104" t="s">
        <v>231</v>
      </c>
      <c r="B15" s="34" t="s">
        <v>11</v>
      </c>
      <c r="C15" s="70" t="s">
        <v>232</v>
      </c>
      <c r="D15" s="43">
        <f>D16</f>
        <v>0</v>
      </c>
      <c r="E15" s="43">
        <f>E16</f>
        <v>0</v>
      </c>
      <c r="F15" s="71" t="s">
        <v>51</v>
      </c>
    </row>
    <row r="16" spans="1:6" ht="93.75" hidden="1" customHeight="1">
      <c r="A16" s="104" t="s">
        <v>233</v>
      </c>
      <c r="B16" s="34" t="s">
        <v>11</v>
      </c>
      <c r="C16" s="70" t="s">
        <v>236</v>
      </c>
      <c r="D16" s="43"/>
      <c r="E16" s="43"/>
      <c r="F16" s="71" t="s">
        <v>51</v>
      </c>
    </row>
    <row r="17" spans="1:7" ht="27" customHeight="1">
      <c r="A17" s="103" t="s">
        <v>155</v>
      </c>
      <c r="B17" s="34" t="s">
        <v>150</v>
      </c>
      <c r="C17" s="44" t="s">
        <v>184</v>
      </c>
      <c r="D17" s="43">
        <f>D18</f>
        <v>2100000</v>
      </c>
      <c r="E17" s="43">
        <f>E18</f>
        <v>1885517.4699999997</v>
      </c>
      <c r="F17" s="46">
        <f>D17-E17</f>
        <v>214482.53000000026</v>
      </c>
      <c r="G17" s="69"/>
    </row>
    <row r="18" spans="1:7" ht="46.5" customHeight="1">
      <c r="A18" s="103" t="s">
        <v>197</v>
      </c>
      <c r="B18" s="34">
        <v>700</v>
      </c>
      <c r="C18" s="44" t="s">
        <v>193</v>
      </c>
      <c r="D18" s="42">
        <f>D19+D23</f>
        <v>2100000</v>
      </c>
      <c r="E18" s="42">
        <f>E19+E23</f>
        <v>1885517.4699999997</v>
      </c>
      <c r="F18" s="40" t="s">
        <v>12</v>
      </c>
    </row>
    <row r="19" spans="1:7" ht="33" customHeight="1">
      <c r="A19" s="103" t="s">
        <v>47</v>
      </c>
      <c r="B19" s="34">
        <v>710</v>
      </c>
      <c r="C19" s="44" t="s">
        <v>192</v>
      </c>
      <c r="D19" s="45">
        <f>D20</f>
        <v>-10416500</v>
      </c>
      <c r="E19" s="42">
        <f>E20</f>
        <v>-6448270.1900000004</v>
      </c>
      <c r="F19" s="40" t="s">
        <v>12</v>
      </c>
    </row>
    <row r="20" spans="1:7" ht="33" customHeight="1">
      <c r="A20" s="103" t="s">
        <v>48</v>
      </c>
      <c r="B20" s="34">
        <v>710</v>
      </c>
      <c r="C20" s="44" t="s">
        <v>191</v>
      </c>
      <c r="D20" s="45">
        <f t="shared" ref="D20:E21" si="0">D21</f>
        <v>-10416500</v>
      </c>
      <c r="E20" s="42">
        <f t="shared" si="0"/>
        <v>-6448270.1900000004</v>
      </c>
      <c r="F20" s="40" t="s">
        <v>12</v>
      </c>
    </row>
    <row r="21" spans="1:7" ht="30.75" customHeight="1">
      <c r="A21" s="103" t="s">
        <v>106</v>
      </c>
      <c r="B21" s="34">
        <v>710</v>
      </c>
      <c r="C21" s="44" t="s">
        <v>190</v>
      </c>
      <c r="D21" s="45">
        <f t="shared" si="0"/>
        <v>-10416500</v>
      </c>
      <c r="E21" s="42">
        <f t="shared" si="0"/>
        <v>-6448270.1900000004</v>
      </c>
      <c r="F21" s="40" t="s">
        <v>12</v>
      </c>
    </row>
    <row r="22" spans="1:7" ht="50.25" customHeight="1">
      <c r="A22" s="103" t="s">
        <v>145</v>
      </c>
      <c r="B22" s="34">
        <v>710</v>
      </c>
      <c r="C22" s="44" t="s">
        <v>189</v>
      </c>
      <c r="D22" s="45">
        <v>-10416500</v>
      </c>
      <c r="E22" s="46">
        <v>-6448270.1900000004</v>
      </c>
      <c r="F22" s="40" t="s">
        <v>12</v>
      </c>
    </row>
    <row r="23" spans="1:7" ht="33.75" customHeight="1">
      <c r="A23" s="103" t="s">
        <v>49</v>
      </c>
      <c r="B23" s="34">
        <v>720</v>
      </c>
      <c r="C23" s="44" t="s">
        <v>188</v>
      </c>
      <c r="D23" s="45">
        <f t="shared" ref="D23:E25" si="1">D24</f>
        <v>12516500</v>
      </c>
      <c r="E23" s="42">
        <f t="shared" si="1"/>
        <v>8333787.6600000001</v>
      </c>
      <c r="F23" s="40" t="s">
        <v>12</v>
      </c>
    </row>
    <row r="24" spans="1:7" ht="36.75" customHeight="1">
      <c r="A24" s="103" t="s">
        <v>50</v>
      </c>
      <c r="B24" s="34">
        <v>720</v>
      </c>
      <c r="C24" s="44" t="s">
        <v>187</v>
      </c>
      <c r="D24" s="45">
        <f t="shared" si="1"/>
        <v>12516500</v>
      </c>
      <c r="E24" s="42">
        <f t="shared" si="1"/>
        <v>8333787.6600000001</v>
      </c>
      <c r="F24" s="40" t="s">
        <v>12</v>
      </c>
    </row>
    <row r="25" spans="1:7" ht="44.25" customHeight="1">
      <c r="A25" s="103" t="s">
        <v>107</v>
      </c>
      <c r="B25" s="34">
        <v>720</v>
      </c>
      <c r="C25" s="44" t="s">
        <v>186</v>
      </c>
      <c r="D25" s="45">
        <f t="shared" si="1"/>
        <v>12516500</v>
      </c>
      <c r="E25" s="42">
        <f t="shared" si="1"/>
        <v>8333787.6600000001</v>
      </c>
      <c r="F25" s="40" t="s">
        <v>12</v>
      </c>
    </row>
    <row r="26" spans="1:7" ht="59.25" customHeight="1" thickBot="1">
      <c r="A26" s="103" t="s">
        <v>146</v>
      </c>
      <c r="B26" s="35">
        <v>720</v>
      </c>
      <c r="C26" s="47" t="s">
        <v>185</v>
      </c>
      <c r="D26" s="48">
        <v>12516500</v>
      </c>
      <c r="E26" s="49">
        <v>8333787.6600000001</v>
      </c>
      <c r="F26" s="50" t="s">
        <v>12</v>
      </c>
    </row>
    <row r="27" spans="1:7" ht="3.75" hidden="1" customHeight="1">
      <c r="A27" s="19"/>
      <c r="B27" s="14"/>
      <c r="C27" s="14"/>
      <c r="D27" s="14"/>
      <c r="E27" s="14"/>
      <c r="F27" s="14"/>
    </row>
    <row r="28" spans="1:7" ht="12.75" hidden="1" customHeight="1">
      <c r="A28" s="19"/>
      <c r="B28" s="14"/>
      <c r="C28" s="14"/>
      <c r="D28" s="14"/>
      <c r="E28" s="14"/>
      <c r="F28" s="14"/>
    </row>
    <row r="29" spans="1:7" ht="12.75" customHeight="1">
      <c r="A29" s="67" t="s">
        <v>135</v>
      </c>
      <c r="B29" s="68"/>
      <c r="C29" s="61"/>
      <c r="D29" s="14"/>
      <c r="E29" s="14"/>
      <c r="F29" s="14"/>
    </row>
    <row r="30" spans="1:7" ht="9" customHeight="1">
      <c r="A30" s="62" t="s">
        <v>110</v>
      </c>
      <c r="B30" s="68"/>
      <c r="C30" s="61"/>
      <c r="D30" s="14"/>
      <c r="E30" s="14"/>
      <c r="F30" s="14"/>
    </row>
    <row r="31" spans="1:7" ht="11.25" customHeight="1">
      <c r="A31" s="67" t="s">
        <v>136</v>
      </c>
      <c r="B31" s="68"/>
      <c r="C31" s="61"/>
      <c r="D31" s="14"/>
      <c r="E31" s="14"/>
      <c r="F31" s="14"/>
    </row>
    <row r="32" spans="1:7" ht="10.5" customHeight="1">
      <c r="A32" s="62" t="s">
        <v>116</v>
      </c>
      <c r="B32" s="68"/>
      <c r="C32" s="61"/>
      <c r="D32" s="14"/>
      <c r="E32" s="14"/>
      <c r="F32" s="14"/>
    </row>
    <row r="33" spans="1:6" ht="11.25" customHeight="1">
      <c r="A33" s="62" t="s">
        <v>149</v>
      </c>
      <c r="B33" s="68"/>
      <c r="C33" s="61"/>
      <c r="D33" s="14"/>
      <c r="E33" s="14"/>
      <c r="F33" s="14"/>
    </row>
    <row r="34" spans="1:6" ht="8.25" customHeight="1">
      <c r="A34" s="62" t="s">
        <v>110</v>
      </c>
      <c r="B34" s="68"/>
      <c r="C34" s="61"/>
      <c r="D34" s="14"/>
      <c r="E34" s="14"/>
      <c r="F34" s="14"/>
    </row>
    <row r="35" spans="1:6" ht="6.75" customHeight="1">
      <c r="A35" s="62"/>
      <c r="B35" s="68"/>
      <c r="C35" s="61"/>
      <c r="D35" s="14"/>
      <c r="E35" s="14"/>
      <c r="F35" s="14"/>
    </row>
    <row r="36" spans="1:6" ht="15" customHeight="1">
      <c r="A36" s="72" t="s">
        <v>260</v>
      </c>
      <c r="B36" s="68"/>
      <c r="C36" s="61"/>
      <c r="D36" s="14"/>
      <c r="E36" s="14"/>
      <c r="F36" s="14"/>
    </row>
    <row r="37" spans="1:6" ht="12.75" customHeight="1">
      <c r="A37" s="21"/>
      <c r="B37" s="20"/>
      <c r="C37" s="14"/>
      <c r="D37" s="14"/>
      <c r="E37" s="14"/>
      <c r="F37" s="14"/>
    </row>
    <row r="38" spans="1:6" ht="12.75" customHeight="1">
      <c r="A38" s="21"/>
      <c r="B38" s="20"/>
      <c r="C38" s="14"/>
      <c r="D38" s="14"/>
      <c r="E38" s="14"/>
      <c r="F38" s="14"/>
    </row>
    <row r="39" spans="1:6" ht="12.75" customHeight="1">
      <c r="A39" s="21"/>
      <c r="B39" s="20"/>
      <c r="C39" s="14"/>
      <c r="D39" s="14"/>
      <c r="E39" s="14"/>
      <c r="F39" s="14"/>
    </row>
    <row r="40" spans="1:6" ht="12.75" customHeight="1">
      <c r="A40" s="21"/>
      <c r="B40" s="20"/>
      <c r="C40" s="14"/>
      <c r="D40" s="14"/>
      <c r="E40" s="14"/>
      <c r="F40" s="14"/>
    </row>
    <row r="41" spans="1:6" ht="22.5" customHeight="1">
      <c r="A41" s="21"/>
      <c r="B41" s="20"/>
      <c r="C41" s="14"/>
      <c r="D41" s="14"/>
      <c r="E41" s="14"/>
      <c r="F41" s="14"/>
    </row>
    <row r="42" spans="1:6" ht="11.25" customHeight="1">
      <c r="C42" s="16"/>
      <c r="D42" s="15"/>
    </row>
    <row r="43" spans="1:6" ht="11.25" customHeight="1">
      <c r="C43" s="16"/>
      <c r="D43" s="15"/>
    </row>
    <row r="44" spans="1:6" ht="11.25" customHeight="1">
      <c r="C44" s="16"/>
      <c r="D44" s="15"/>
    </row>
    <row r="45" spans="1:6" ht="11.25" customHeight="1">
      <c r="C45" s="16"/>
      <c r="D45" s="15"/>
    </row>
    <row r="46" spans="1:6" ht="11.25" customHeight="1">
      <c r="C46" s="16"/>
      <c r="D46" s="15"/>
    </row>
    <row r="47" spans="1:6" ht="11.25" customHeight="1">
      <c r="C47" s="16"/>
      <c r="D47" s="15"/>
    </row>
    <row r="48" spans="1:6" s="6" customFormat="1" ht="11.25" customHeight="1">
      <c r="A48" s="2"/>
      <c r="B48" s="2"/>
      <c r="C48" s="16"/>
      <c r="D48" s="15"/>
      <c r="F48" s="22"/>
    </row>
    <row r="49" spans="1:6" s="6" customFormat="1" ht="11.25" customHeight="1">
      <c r="A49" s="2"/>
      <c r="B49" s="2"/>
      <c r="C49" s="16"/>
      <c r="D49" s="15"/>
      <c r="F49" s="22"/>
    </row>
    <row r="50" spans="1:6" s="6" customFormat="1" ht="11.25" customHeight="1">
      <c r="A50" s="2"/>
      <c r="B50" s="2"/>
      <c r="C50" s="16"/>
      <c r="D50" s="15"/>
      <c r="F50" s="22"/>
    </row>
    <row r="51" spans="1:6" s="6" customFormat="1" ht="11.25" customHeight="1">
      <c r="A51" s="2"/>
      <c r="B51" s="2"/>
      <c r="C51" s="16"/>
      <c r="D51" s="15"/>
      <c r="F51" s="22"/>
    </row>
    <row r="52" spans="1:6" s="6" customFormat="1" ht="11.25" customHeight="1">
      <c r="A52" s="2"/>
      <c r="B52" s="2"/>
      <c r="C52" s="16"/>
      <c r="D52" s="15"/>
      <c r="F52" s="22"/>
    </row>
    <row r="53" spans="1:6" s="6" customFormat="1" ht="11.25" customHeight="1">
      <c r="A53" s="2"/>
      <c r="B53" s="2"/>
      <c r="C53" s="16"/>
      <c r="D53" s="15"/>
      <c r="F53" s="22"/>
    </row>
    <row r="54" spans="1:6" s="6" customFormat="1" ht="11.25" customHeight="1">
      <c r="A54" s="2"/>
      <c r="B54" s="2"/>
      <c r="C54" s="16"/>
      <c r="D54" s="15"/>
      <c r="F54" s="22"/>
    </row>
    <row r="55" spans="1:6" s="6" customFormat="1" ht="11.25" customHeight="1">
      <c r="A55" s="2"/>
      <c r="B55" s="2"/>
      <c r="C55" s="16"/>
      <c r="D55" s="15"/>
      <c r="F55" s="22"/>
    </row>
    <row r="56" spans="1:6" s="6" customFormat="1" ht="11.25" customHeight="1">
      <c r="A56" s="2"/>
      <c r="B56" s="2"/>
      <c r="C56" s="16"/>
      <c r="D56" s="15"/>
      <c r="F56" s="22"/>
    </row>
    <row r="57" spans="1:6" s="6" customFormat="1" ht="11.25" customHeight="1">
      <c r="A57" s="2"/>
      <c r="B57" s="2"/>
      <c r="C57" s="16"/>
      <c r="D57" s="15"/>
      <c r="F57" s="22"/>
    </row>
    <row r="58" spans="1:6" s="6" customFormat="1" ht="11.25" customHeight="1">
      <c r="A58" s="2"/>
      <c r="B58" s="2"/>
      <c r="C58" s="16"/>
      <c r="D58" s="15"/>
      <c r="F58" s="22"/>
    </row>
    <row r="59" spans="1:6" s="6" customFormat="1" ht="11.25" customHeight="1">
      <c r="A59" s="2"/>
      <c r="B59" s="2"/>
      <c r="C59" s="16"/>
      <c r="D59" s="15"/>
      <c r="F59" s="22"/>
    </row>
    <row r="60" spans="1:6" s="6" customFormat="1" ht="11.25" customHeight="1">
      <c r="A60" s="2"/>
      <c r="B60" s="2"/>
      <c r="C60" s="16"/>
      <c r="D60" s="15"/>
      <c r="F60" s="22"/>
    </row>
    <row r="61" spans="1:6" s="6" customFormat="1" ht="11.25" customHeight="1">
      <c r="A61" s="2"/>
      <c r="B61" s="2"/>
      <c r="C61" s="16"/>
      <c r="D61" s="15"/>
      <c r="F61" s="22"/>
    </row>
    <row r="62" spans="1:6" s="6" customFormat="1" ht="23.25" customHeight="1">
      <c r="A62" s="2"/>
      <c r="B62" s="2"/>
      <c r="C62" s="2"/>
      <c r="F62" s="22"/>
    </row>
    <row r="63" spans="1:6" s="6" customFormat="1" ht="9.9499999999999993" customHeight="1">
      <c r="A63" s="2"/>
      <c r="B63" s="2"/>
      <c r="C63" s="2"/>
      <c r="F63" s="22"/>
    </row>
    <row r="64" spans="1:6" s="6" customFormat="1" ht="12.75" customHeight="1">
      <c r="A64" s="16"/>
      <c r="B64" s="16"/>
      <c r="C64" s="17"/>
      <c r="F64" s="22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98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Лист17</vt:lpstr>
      <vt:lpstr>Доходы</vt:lpstr>
      <vt:lpstr>Расходы</vt:lpstr>
      <vt:lpstr>Источники</vt:lpstr>
      <vt:lpstr>Расходы!APPT</vt:lpstr>
      <vt:lpstr>Расходы!FIO</vt:lpstr>
      <vt:lpstr>Расходы!LAST_CELL</vt:lpstr>
      <vt:lpstr>Расходы!RBEGIN_1</vt:lpstr>
      <vt:lpstr>Расходы!REND_1</vt:lpstr>
      <vt:lpstr>Расходы!SIGN</vt:lpstr>
      <vt:lpstr>Доходы!Область_печати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Admin</cp:lastModifiedBy>
  <cp:lastPrinted>2020-06-04T05:38:28Z</cp:lastPrinted>
  <dcterms:created xsi:type="dcterms:W3CDTF">1999-06-18T11:49:53Z</dcterms:created>
  <dcterms:modified xsi:type="dcterms:W3CDTF">2020-09-04T11:45:35Z</dcterms:modified>
</cp:coreProperties>
</file>