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fileSharing readOnlyRecommended="1"/>
  <workbookPr defaultThemeVersion="124226"/>
  <bookViews>
    <workbookView xWindow="0" yWindow="225" windowWidth="11805" windowHeight="6285" firstSheet="1" activeTab="1"/>
  </bookViews>
  <sheets>
    <sheet name="Лист17" sheetId="1" r:id="rId1"/>
    <sheet name="Лист1" sheetId="3" r:id="rId2"/>
    <sheet name="Лист2" sheetId="4" r:id="rId3"/>
    <sheet name="Лист 3 " sheetId="9" r:id="rId4"/>
  </sheets>
  <definedNames>
    <definedName name="_xlnm.Print_Area" localSheetId="3">'Лист 3 '!$A$1:$F$30</definedName>
    <definedName name="_xlnm.Print_Area" localSheetId="1">Лист1!$A$1:$F$84</definedName>
  </definedNames>
  <calcPr calcId="125725" calcOnSave="0"/>
</workbook>
</file>

<file path=xl/calcChain.xml><?xml version="1.0" encoding="utf-8"?>
<calcChain xmlns="http://schemas.openxmlformats.org/spreadsheetml/2006/main">
  <c r="E25" i="9"/>
  <c r="D25"/>
  <c r="E24"/>
  <c r="D24"/>
  <c r="E23"/>
  <c r="D23"/>
  <c r="E21"/>
  <c r="D21"/>
  <c r="E20"/>
  <c r="D20"/>
  <c r="E19"/>
  <c r="D19"/>
  <c r="E18"/>
  <c r="D18"/>
  <c r="E17"/>
  <c r="D17"/>
  <c r="E15"/>
  <c r="D15"/>
  <c r="E13"/>
  <c r="D13"/>
  <c r="D12"/>
  <c r="D11" s="1"/>
  <c r="D10" s="1"/>
  <c r="E10"/>
  <c r="E9"/>
  <c r="D9"/>
  <c r="E87" i="4"/>
  <c r="D78"/>
  <c r="E102"/>
  <c r="E103"/>
  <c r="E104"/>
  <c r="E105"/>
  <c r="D104"/>
  <c r="D103" s="1"/>
  <c r="D102" s="1"/>
  <c r="D105"/>
  <c r="D154"/>
  <c r="D117"/>
  <c r="D36"/>
  <c r="E36"/>
  <c r="E18" i="3"/>
  <c r="E16" s="1"/>
  <c r="D18"/>
  <c r="E57"/>
  <c r="E58"/>
  <c r="E59"/>
  <c r="D57"/>
  <c r="D58"/>
  <c r="D59"/>
  <c r="E240" i="4"/>
  <c r="D158"/>
  <c r="F274"/>
  <c r="F273" s="1"/>
  <c r="F272" s="1"/>
  <c r="F271" s="1"/>
  <c r="E273"/>
  <c r="E272" s="1"/>
  <c r="E271" s="1"/>
  <c r="D273"/>
  <c r="D272" s="1"/>
  <c r="D271" s="1"/>
  <c r="E289"/>
  <c r="F56" i="3"/>
  <c r="D55"/>
  <c r="F47"/>
  <c r="E55"/>
  <c r="E54" s="1"/>
  <c r="E53" s="1"/>
  <c r="E66"/>
  <c r="E64"/>
  <c r="F73"/>
  <c r="F72" s="1"/>
  <c r="F71" s="1"/>
  <c r="E72"/>
  <c r="E71" s="1"/>
  <c r="D71"/>
  <c r="D72"/>
  <c r="F9" i="9" l="1"/>
  <c r="F55" i="3"/>
  <c r="F54" s="1"/>
  <c r="F53" s="1"/>
  <c r="D54"/>
  <c r="D53" s="1"/>
  <c r="F148" i="4"/>
  <c r="F253"/>
  <c r="E251"/>
  <c r="E250" s="1"/>
  <c r="E252"/>
  <c r="D252"/>
  <c r="D251" s="1"/>
  <c r="D250" s="1"/>
  <c r="F234"/>
  <c r="E233"/>
  <c r="D233"/>
  <c r="E232"/>
  <c r="E231" s="1"/>
  <c r="F233" l="1"/>
  <c r="F252"/>
  <c r="F251" s="1"/>
  <c r="F250" s="1"/>
  <c r="D232"/>
  <c r="E147"/>
  <c r="E146" s="1"/>
  <c r="E145" s="1"/>
  <c r="E144" s="1"/>
  <c r="D147"/>
  <c r="F93"/>
  <c r="F147" l="1"/>
  <c r="F232"/>
  <c r="D231"/>
  <c r="F231" s="1"/>
  <c r="E37"/>
  <c r="D37"/>
  <c r="F101"/>
  <c r="F100" s="1"/>
  <c r="F99" s="1"/>
  <c r="F98" s="1"/>
  <c r="E82" i="3"/>
  <c r="F63"/>
  <c r="F62" s="1"/>
  <c r="E62"/>
  <c r="D62"/>
  <c r="F65"/>
  <c r="F226" i="4"/>
  <c r="E225"/>
  <c r="E224" s="1"/>
  <c r="E223" s="1"/>
  <c r="D225"/>
  <c r="F225" s="1"/>
  <c r="F224" s="1"/>
  <c r="F223" s="1"/>
  <c r="E158"/>
  <c r="F278"/>
  <c r="E277"/>
  <c r="E276" s="1"/>
  <c r="D277"/>
  <c r="D275" s="1"/>
  <c r="E275"/>
  <c r="F83" i="3"/>
  <c r="D82"/>
  <c r="E305" i="4"/>
  <c r="D305"/>
  <c r="E132"/>
  <c r="E131" s="1"/>
  <c r="E130" s="1"/>
  <c r="D132"/>
  <c r="D131" s="1"/>
  <c r="D130" s="1"/>
  <c r="F230"/>
  <c r="E229"/>
  <c r="E228" s="1"/>
  <c r="D229"/>
  <c r="D228" s="1"/>
  <c r="D227" s="1"/>
  <c r="D222" s="1"/>
  <c r="F38"/>
  <c r="F37" s="1"/>
  <c r="E190"/>
  <c r="E189" s="1"/>
  <c r="D190"/>
  <c r="D189" s="1"/>
  <c r="E260"/>
  <c r="E259" s="1"/>
  <c r="E258" s="1"/>
  <c r="D260"/>
  <c r="D259" s="1"/>
  <c r="D258" s="1"/>
  <c r="D257" s="1"/>
  <c r="F191"/>
  <c r="F261"/>
  <c r="E179"/>
  <c r="E178" s="1"/>
  <c r="E177" s="1"/>
  <c r="E176" s="1"/>
  <c r="F179"/>
  <c r="F178" s="1"/>
  <c r="F177" s="1"/>
  <c r="D179"/>
  <c r="D178" s="1"/>
  <c r="D177" s="1"/>
  <c r="D176" s="1"/>
  <c r="E100"/>
  <c r="E99" s="1"/>
  <c r="E98" s="1"/>
  <c r="D100"/>
  <c r="D99" s="1"/>
  <c r="D98" s="1"/>
  <c r="E96"/>
  <c r="E95" s="1"/>
  <c r="E94" s="1"/>
  <c r="F96"/>
  <c r="F95" s="1"/>
  <c r="F94" s="1"/>
  <c r="D96"/>
  <c r="D95" s="1"/>
  <c r="D94" s="1"/>
  <c r="F76" i="3"/>
  <c r="E75"/>
  <c r="D75"/>
  <c r="F176" i="4" l="1"/>
  <c r="D224"/>
  <c r="D223" s="1"/>
  <c r="D221" s="1"/>
  <c r="D220" s="1"/>
  <c r="F305"/>
  <c r="E227"/>
  <c r="F275"/>
  <c r="F277"/>
  <c r="D276"/>
  <c r="F276" s="1"/>
  <c r="F82" i="3"/>
  <c r="F229" i="4"/>
  <c r="F228"/>
  <c r="F36"/>
  <c r="F190"/>
  <c r="F189"/>
  <c r="F258"/>
  <c r="E257"/>
  <c r="E256" s="1"/>
  <c r="E255" s="1"/>
  <c r="E254" s="1"/>
  <c r="F259"/>
  <c r="F257"/>
  <c r="F260"/>
  <c r="D256"/>
  <c r="F75" i="3"/>
  <c r="E222" i="4" l="1"/>
  <c r="F222" s="1"/>
  <c r="F227"/>
  <c r="F256"/>
  <c r="D255"/>
  <c r="E221" l="1"/>
  <c r="E220" s="1"/>
  <c r="F220" s="1"/>
  <c r="F255"/>
  <c r="D254"/>
  <c r="F254" s="1"/>
  <c r="F52" i="3"/>
  <c r="E51"/>
  <c r="E50" s="1"/>
  <c r="E49" s="1"/>
  <c r="E48" s="1"/>
  <c r="D51"/>
  <c r="D50" s="1"/>
  <c r="D49" s="1"/>
  <c r="F29"/>
  <c r="E28"/>
  <c r="E27" s="1"/>
  <c r="E26" s="1"/>
  <c r="E25" s="1"/>
  <c r="D28"/>
  <c r="D27" s="1"/>
  <c r="D26" s="1"/>
  <c r="D25" s="1"/>
  <c r="E304" i="4"/>
  <c r="E303" s="1"/>
  <c r="D304"/>
  <c r="D303" s="1"/>
  <c r="D302" s="1"/>
  <c r="D301" s="1"/>
  <c r="D300" s="1"/>
  <c r="F78" i="3"/>
  <c r="F81"/>
  <c r="F306" i="4"/>
  <c r="D80" i="3"/>
  <c r="D79" s="1"/>
  <c r="E20"/>
  <c r="F68"/>
  <c r="F221" i="4" l="1"/>
  <c r="D48" i="3"/>
  <c r="F49"/>
  <c r="F48" s="1"/>
  <c r="F50"/>
  <c r="F51"/>
  <c r="F27"/>
  <c r="F28"/>
  <c r="F304" i="4"/>
  <c r="E302"/>
  <c r="F302" s="1"/>
  <c r="F303"/>
  <c r="E301" l="1"/>
  <c r="F301" s="1"/>
  <c r="E80" i="3"/>
  <c r="E79" s="1"/>
  <c r="D46"/>
  <c r="D45" s="1"/>
  <c r="D44" s="1"/>
  <c r="F299" i="4"/>
  <c r="F22"/>
  <c r="F41"/>
  <c r="F68"/>
  <c r="F76"/>
  <c r="F88"/>
  <c r="F92"/>
  <c r="F112"/>
  <c r="F118"/>
  <c r="F142"/>
  <c r="F164"/>
  <c r="F19"/>
  <c r="F21"/>
  <c r="F23"/>
  <c r="F31"/>
  <c r="F42"/>
  <c r="F44"/>
  <c r="F46"/>
  <c r="F56"/>
  <c r="F62"/>
  <c r="F75"/>
  <c r="F83"/>
  <c r="F119"/>
  <c r="F121"/>
  <c r="F123"/>
  <c r="F125"/>
  <c r="F127"/>
  <c r="F133"/>
  <c r="F143"/>
  <c r="F149"/>
  <c r="F151"/>
  <c r="F159"/>
  <c r="F165"/>
  <c r="F167"/>
  <c r="F169"/>
  <c r="F171"/>
  <c r="F173"/>
  <c r="F188"/>
  <c r="F195"/>
  <c r="F197"/>
  <c r="F199"/>
  <c r="F201"/>
  <c r="F207"/>
  <c r="F215"/>
  <c r="F219"/>
  <c r="F241"/>
  <c r="F245"/>
  <c r="F249"/>
  <c r="F270"/>
  <c r="F286"/>
  <c r="E15"/>
  <c r="E14" s="1"/>
  <c r="E13" s="1"/>
  <c r="E18"/>
  <c r="E17" s="1"/>
  <c r="E16" s="1"/>
  <c r="E40"/>
  <c r="E39" s="1"/>
  <c r="E35" s="1"/>
  <c r="E53"/>
  <c r="E52" s="1"/>
  <c r="E51" s="1"/>
  <c r="E50" s="1"/>
  <c r="E49" s="1"/>
  <c r="E55"/>
  <c r="E54" s="1"/>
  <c r="E61"/>
  <c r="E60" s="1"/>
  <c r="E59" s="1"/>
  <c r="E58" s="1"/>
  <c r="E57" s="1"/>
  <c r="E67"/>
  <c r="E66" s="1"/>
  <c r="E65" s="1"/>
  <c r="E64" s="1"/>
  <c r="E63" s="1"/>
  <c r="E86"/>
  <c r="E85" s="1"/>
  <c r="E91"/>
  <c r="E90" s="1"/>
  <c r="E89" s="1"/>
  <c r="E111"/>
  <c r="E110" s="1"/>
  <c r="E109" s="1"/>
  <c r="E115"/>
  <c r="E114" s="1"/>
  <c r="E113" s="1"/>
  <c r="E117"/>
  <c r="E116" s="1"/>
  <c r="E141"/>
  <c r="E140" s="1"/>
  <c r="E157"/>
  <c r="E156" s="1"/>
  <c r="E187"/>
  <c r="E186" s="1"/>
  <c r="E185" s="1"/>
  <c r="E206"/>
  <c r="E205" s="1"/>
  <c r="E204" s="1"/>
  <c r="E203" s="1"/>
  <c r="E214"/>
  <c r="E213" s="1"/>
  <c r="E212" s="1"/>
  <c r="E218"/>
  <c r="E217" s="1"/>
  <c r="E216" s="1"/>
  <c r="E269"/>
  <c r="E268" s="1"/>
  <c r="E267" s="1"/>
  <c r="E266" s="1"/>
  <c r="E285"/>
  <c r="E284" s="1"/>
  <c r="E283" s="1"/>
  <c r="E282" s="1"/>
  <c r="E281" s="1"/>
  <c r="E280" s="1"/>
  <c r="E279" s="1"/>
  <c r="D18"/>
  <c r="D17" s="1"/>
  <c r="D16" s="1"/>
  <c r="D40"/>
  <c r="D39" s="1"/>
  <c r="D35" s="1"/>
  <c r="D55"/>
  <c r="D54" s="1"/>
  <c r="D61"/>
  <c r="D60" s="1"/>
  <c r="D59" s="1"/>
  <c r="D58" s="1"/>
  <c r="D57" s="1"/>
  <c r="D67"/>
  <c r="D66" s="1"/>
  <c r="D65" s="1"/>
  <c r="D64" s="1"/>
  <c r="D87"/>
  <c r="D91"/>
  <c r="D90" s="1"/>
  <c r="D111"/>
  <c r="D116"/>
  <c r="D141"/>
  <c r="D157"/>
  <c r="D206"/>
  <c r="D205" s="1"/>
  <c r="D204" s="1"/>
  <c r="D214"/>
  <c r="D213" s="1"/>
  <c r="D218"/>
  <c r="D217" s="1"/>
  <c r="D269"/>
  <c r="D285"/>
  <c r="D298"/>
  <c r="E84" l="1"/>
  <c r="E78" s="1"/>
  <c r="E300"/>
  <c r="F300" s="1"/>
  <c r="D12"/>
  <c r="E12"/>
  <c r="E10" s="1"/>
  <c r="E264"/>
  <c r="E265"/>
  <c r="E263" s="1"/>
  <c r="E155"/>
  <c r="F57"/>
  <c r="F80" i="3"/>
  <c r="F204" i="4"/>
  <c r="E108"/>
  <c r="E107" s="1"/>
  <c r="F65"/>
  <c r="F61"/>
  <c r="F67"/>
  <c r="F59"/>
  <c r="F55"/>
  <c r="F18"/>
  <c r="F131"/>
  <c r="F129" s="1"/>
  <c r="F90"/>
  <c r="D89"/>
  <c r="F132"/>
  <c r="F141"/>
  <c r="F158"/>
  <c r="F206"/>
  <c r="F214"/>
  <c r="F218"/>
  <c r="F213"/>
  <c r="F157"/>
  <c r="F60"/>
  <c r="F54"/>
  <c r="F117"/>
  <c r="F217"/>
  <c r="D216"/>
  <c r="D297"/>
  <c r="F111"/>
  <c r="D110"/>
  <c r="F87"/>
  <c r="D86"/>
  <c r="F40"/>
  <c r="E139"/>
  <c r="E138" s="1"/>
  <c r="E136" s="1"/>
  <c r="E135" s="1"/>
  <c r="E134" s="1"/>
  <c r="F205"/>
  <c r="F66"/>
  <c r="F58"/>
  <c r="D268"/>
  <c r="F268" s="1"/>
  <c r="F269"/>
  <c r="D156"/>
  <c r="D140"/>
  <c r="F140" s="1"/>
  <c r="F17"/>
  <c r="F91"/>
  <c r="D284"/>
  <c r="F284" s="1"/>
  <c r="F285"/>
  <c r="F64"/>
  <c r="D63"/>
  <c r="F63" s="1"/>
  <c r="E211"/>
  <c r="E210" s="1"/>
  <c r="F156" l="1"/>
  <c r="F79" i="3"/>
  <c r="E137" i="4"/>
  <c r="F39"/>
  <c r="E11"/>
  <c r="F35"/>
  <c r="D85"/>
  <c r="F85" s="1"/>
  <c r="F86"/>
  <c r="D109"/>
  <c r="F110"/>
  <c r="D267"/>
  <c r="D266" s="1"/>
  <c r="D265" s="1"/>
  <c r="D296"/>
  <c r="F16" l="1"/>
  <c r="F12" s="1"/>
  <c r="D263"/>
  <c r="F267"/>
  <c r="F109"/>
  <c r="D295"/>
  <c r="D293" l="1"/>
  <c r="F294"/>
  <c r="F265"/>
  <c r="F266"/>
  <c r="D203" l="1"/>
  <c r="F203" s="1"/>
  <c r="E39" i="3"/>
  <c r="D64"/>
  <c r="E61" l="1"/>
  <c r="F43"/>
  <c r="F64" l="1"/>
  <c r="E46"/>
  <c r="F46" s="1"/>
  <c r="E194" i="4"/>
  <c r="E193" s="1"/>
  <c r="E293"/>
  <c r="E292" s="1"/>
  <c r="E298"/>
  <c r="E163"/>
  <c r="E162" s="1"/>
  <c r="E161" s="1"/>
  <c r="E160" s="1"/>
  <c r="E154" s="1"/>
  <c r="E153" s="1"/>
  <c r="E152" s="1"/>
  <c r="E192" l="1"/>
  <c r="E184" s="1"/>
  <c r="E291"/>
  <c r="E290" s="1"/>
  <c r="E297"/>
  <c r="F298"/>
  <c r="E45" i="3"/>
  <c r="E44" l="1"/>
  <c r="F44" s="1"/>
  <c r="F45"/>
  <c r="E183" i="4"/>
  <c r="E182"/>
  <c r="E181" s="1"/>
  <c r="E296"/>
  <c r="F297"/>
  <c r="D115"/>
  <c r="E82"/>
  <c r="E81" s="1"/>
  <c r="E80" s="1"/>
  <c r="E79" s="1"/>
  <c r="E295" l="1"/>
  <c r="F296"/>
  <c r="D114"/>
  <c r="D113" s="1"/>
  <c r="D108" s="1"/>
  <c r="F115"/>
  <c r="E74"/>
  <c r="E73" s="1"/>
  <c r="E72" s="1"/>
  <c r="E71" s="1"/>
  <c r="F113" l="1"/>
  <c r="E288"/>
  <c r="E287" s="1"/>
  <c r="F295"/>
  <c r="D107" l="1"/>
  <c r="F108"/>
  <c r="D212"/>
  <c r="D211" s="1"/>
  <c r="F107" l="1"/>
  <c r="F212"/>
  <c r="D210"/>
  <c r="D209" s="1"/>
  <c r="E70"/>
  <c r="E69" s="1"/>
  <c r="E8" s="1"/>
  <c r="F89"/>
  <c r="F211" l="1"/>
  <c r="E29"/>
  <c r="E27" s="1"/>
  <c r="F293"/>
  <c r="D194"/>
  <c r="F194" s="1"/>
  <c r="D163"/>
  <c r="D53"/>
  <c r="D52" s="1"/>
  <c r="E37" i="3"/>
  <c r="E36" s="1"/>
  <c r="D51" i="4" l="1"/>
  <c r="F52"/>
  <c r="D162"/>
  <c r="D161" s="1"/>
  <c r="F163"/>
  <c r="D146"/>
  <c r="D193"/>
  <c r="F193" s="1"/>
  <c r="D292"/>
  <c r="F292" s="1"/>
  <c r="F146" l="1"/>
  <c r="D145"/>
  <c r="D144" s="1"/>
  <c r="D50"/>
  <c r="F51"/>
  <c r="D160"/>
  <c r="F161"/>
  <c r="D291"/>
  <c r="D74"/>
  <c r="F74" s="1"/>
  <c r="E248"/>
  <c r="D192"/>
  <c r="F192" s="1"/>
  <c r="D248"/>
  <c r="F145" l="1"/>
  <c r="F160"/>
  <c r="D153"/>
  <c r="D152" s="1"/>
  <c r="F50"/>
  <c r="D10"/>
  <c r="D49"/>
  <c r="F48" s="1"/>
  <c r="F248"/>
  <c r="D290"/>
  <c r="F291"/>
  <c r="E247"/>
  <c r="E244"/>
  <c r="D187"/>
  <c r="F187" s="1"/>
  <c r="D247"/>
  <c r="D246" s="1"/>
  <c r="D73"/>
  <c r="F73" s="1"/>
  <c r="D82"/>
  <c r="F82" s="1"/>
  <c r="D244"/>
  <c r="F144" l="1"/>
  <c r="D139"/>
  <c r="F139" s="1"/>
  <c r="F290"/>
  <c r="F247"/>
  <c r="F289"/>
  <c r="F244"/>
  <c r="F240"/>
  <c r="D288"/>
  <c r="E246"/>
  <c r="E243"/>
  <c r="E242" s="1"/>
  <c r="E239"/>
  <c r="D186"/>
  <c r="D243"/>
  <c r="D242" s="1"/>
  <c r="D81"/>
  <c r="F81" s="1"/>
  <c r="D283"/>
  <c r="F283" s="1"/>
  <c r="D239"/>
  <c r="D72"/>
  <c r="D71" s="1"/>
  <c r="F24" i="3"/>
  <c r="F26"/>
  <c r="F25" s="1"/>
  <c r="D66"/>
  <c r="D61" s="1"/>
  <c r="F61" s="1"/>
  <c r="F66" l="1"/>
  <c r="F72" i="4"/>
  <c r="D70"/>
  <c r="F239"/>
  <c r="F186"/>
  <c r="D185"/>
  <c r="D184" s="1"/>
  <c r="D183" s="1"/>
  <c r="F243"/>
  <c r="F246"/>
  <c r="F288"/>
  <c r="D287"/>
  <c r="E238"/>
  <c r="E237" s="1"/>
  <c r="E236" s="1"/>
  <c r="E235" s="1"/>
  <c r="D84"/>
  <c r="F84" s="1"/>
  <c r="D238"/>
  <c r="D282"/>
  <c r="F282" s="1"/>
  <c r="D80"/>
  <c r="F80" s="1"/>
  <c r="D155"/>
  <c r="F242"/>
  <c r="D182" l="1"/>
  <c r="D237"/>
  <c r="F287"/>
  <c r="F155"/>
  <c r="F71"/>
  <c r="F238"/>
  <c r="F184"/>
  <c r="F185"/>
  <c r="E209"/>
  <c r="E208" s="1"/>
  <c r="F70"/>
  <c r="D79"/>
  <c r="D69" s="1"/>
  <c r="D281"/>
  <c r="F281" s="1"/>
  <c r="D138"/>
  <c r="D29"/>
  <c r="F29" s="1"/>
  <c r="E33"/>
  <c r="D33"/>
  <c r="D8" l="1"/>
  <c r="F69"/>
  <c r="D137"/>
  <c r="F138"/>
  <c r="F210"/>
  <c r="F209"/>
  <c r="F33"/>
  <c r="D236"/>
  <c r="F237"/>
  <c r="F79"/>
  <c r="F182"/>
  <c r="F153"/>
  <c r="E262"/>
  <c r="E7" s="1"/>
  <c r="E77"/>
  <c r="F183"/>
  <c r="D264"/>
  <c r="D280"/>
  <c r="D77"/>
  <c r="D136"/>
  <c r="F154"/>
  <c r="D27"/>
  <c r="F27" s="1"/>
  <c r="D235" l="1"/>
  <c r="D208" s="1"/>
  <c r="E5"/>
  <c r="F137"/>
  <c r="D135"/>
  <c r="D134" s="1"/>
  <c r="F280"/>
  <c r="D279"/>
  <c r="F77"/>
  <c r="F236"/>
  <c r="F279"/>
  <c r="E28"/>
  <c r="D28"/>
  <c r="E19" i="3"/>
  <c r="D20"/>
  <c r="F235" i="4" l="1"/>
  <c r="F263"/>
  <c r="F208"/>
  <c r="D181"/>
  <c r="D262"/>
  <c r="F152"/>
  <c r="F181" l="1"/>
  <c r="D7"/>
  <c r="D5"/>
  <c r="F175"/>
  <c r="F262"/>
  <c r="E77" i="3"/>
  <c r="E74" s="1"/>
  <c r="D77"/>
  <c r="D74" s="1"/>
  <c r="D70" s="1"/>
  <c r="E42"/>
  <c r="D42"/>
  <c r="D41" s="1"/>
  <c r="D39"/>
  <c r="D37"/>
  <c r="E31"/>
  <c r="E30" s="1"/>
  <c r="D31"/>
  <c r="D19"/>
  <c r="E70" l="1"/>
  <c r="E69" s="1"/>
  <c r="F74"/>
  <c r="D69"/>
  <c r="F77"/>
  <c r="F42"/>
  <c r="D26" i="4"/>
  <c r="E41" i="3"/>
  <c r="F41" s="1"/>
  <c r="D36"/>
  <c r="D30" s="1"/>
  <c r="F19"/>
  <c r="F20"/>
  <c r="F21"/>
  <c r="F31"/>
  <c r="F32"/>
  <c r="F37"/>
  <c r="F38"/>
  <c r="F39"/>
  <c r="F40"/>
  <c r="D16" l="1"/>
  <c r="F70"/>
  <c r="F69" s="1"/>
  <c r="D25" i="4"/>
  <c r="E26"/>
  <c r="F36" i="3"/>
  <c r="F30"/>
  <c r="F18" l="1"/>
  <c r="D24" i="4"/>
  <c r="E25"/>
  <c r="F25" s="1"/>
  <c r="D15"/>
  <c r="F15" s="1"/>
  <c r="E24" l="1"/>
  <c r="D14"/>
  <c r="F14" s="1"/>
  <c r="F16" i="3" l="1"/>
  <c r="D13" i="4"/>
  <c r="F13" s="1"/>
  <c r="F9" l="1"/>
  <c r="D11"/>
  <c r="F11" s="1"/>
  <c r="F135"/>
  <c r="F8" l="1"/>
  <c r="F7" l="1"/>
  <c r="F134"/>
  <c r="F5" s="1"/>
</calcChain>
</file>

<file path=xl/sharedStrings.xml><?xml version="1.0" encoding="utf-8"?>
<sst xmlns="http://schemas.openxmlformats.org/spreadsheetml/2006/main" count="932" uniqueCount="678">
  <si>
    <t>383</t>
  </si>
  <si>
    <t>4</t>
  </si>
  <si>
    <t>назначения</t>
  </si>
  <si>
    <t>КОДЫ</t>
  </si>
  <si>
    <t xml:space="preserve"> Наименование показателя</t>
  </si>
  <si>
    <t>в том числе:</t>
  </si>
  <si>
    <t>финансирования</t>
  </si>
  <si>
    <t>Код</t>
  </si>
  <si>
    <t>стро-</t>
  </si>
  <si>
    <t>ки</t>
  </si>
  <si>
    <t>500</t>
  </si>
  <si>
    <t>520</t>
  </si>
  <si>
    <t>х</t>
  </si>
  <si>
    <t>Результат исполнения бюджета (дефицит / профицит)</t>
  </si>
  <si>
    <t>0503117</t>
  </si>
  <si>
    <t xml:space="preserve">Неисполненные </t>
  </si>
  <si>
    <t>Исполнено</t>
  </si>
  <si>
    <t xml:space="preserve"> 2. Расходы бюджета</t>
  </si>
  <si>
    <t>5</t>
  </si>
  <si>
    <t>6</t>
  </si>
  <si>
    <t>1. Доходы бюджета</t>
  </si>
  <si>
    <t>Х</t>
  </si>
  <si>
    <t xml:space="preserve">Утвержденные </t>
  </si>
  <si>
    <t>бюджетные</t>
  </si>
  <si>
    <t>Утвержденные</t>
  </si>
  <si>
    <t xml:space="preserve">дефицита бюджета </t>
  </si>
  <si>
    <t xml:space="preserve">по бюджетной </t>
  </si>
  <si>
    <t>классификации</t>
  </si>
  <si>
    <t xml:space="preserve">Код источника </t>
  </si>
  <si>
    <t xml:space="preserve">Код дохода </t>
  </si>
  <si>
    <t>Наименование</t>
  </si>
  <si>
    <t>Доходы бюджета – всего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</si>
  <si>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</si>
  <si>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</si>
  <si>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</si>
  <si>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ИМУЩЕСТВО</t>
  </si>
  <si>
    <t>Налог на имущество физических лиц</t>
  </si>
  <si>
    <t>Земельный налог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</si>
  <si>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</si>
  <si>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</si>
  <si>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</si>
  <si>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</si>
  <si>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</si>
  <si>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</si>
  <si>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</si>
  <si>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</si>
  <si>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Прочие межбюджетные трансферты, передаваемые бюджетам</t>
  </si>
  <si>
    <t>ДОХОДЫ ОТ ИСПОЛЬЗОВАНИЯ ИМУЩЕСТВА, НАХОДЯЩЕГОСЯ В ГОСУДАРСТВЕННОЙ И МУНИЦИПАЛЬНОЙ СОБСТВЕННОСТИ</t>
  </si>
  <si>
    <t>Увеличение остатков средств бюджетов</t>
  </si>
  <si>
    <t>Увеличение прочих остатков средств бюджетов</t>
  </si>
  <si>
    <t>Уменьшение остатков средств бюджетов</t>
  </si>
  <si>
    <t>Уменьшение прочих остатков средств бюджетов</t>
  </si>
  <si>
    <t>-</t>
  </si>
  <si>
    <t>Наименование показателя</t>
  </si>
  <si>
    <t>Код строки</t>
  </si>
  <si>
    <t>Код расхода по бюджетной классификации</t>
  </si>
  <si>
    <t>Утвержденные бюджетные назначения</t>
  </si>
  <si>
    <t>Неисполненные назначения</t>
  </si>
  <si>
    <t>Расходы бюджета – всего</t>
  </si>
  <si>
    <t>Общегосударственные вопросы</t>
  </si>
  <si>
    <t>Расходы</t>
  </si>
  <si>
    <t>Начисления на выплаты по оплате труда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</si>
  <si>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</si>
  <si>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Оплата работ, услуг</t>
  </si>
  <si>
    <t>Услуги связи</t>
  </si>
  <si>
    <t>Работы, услуги по содержанию имущества</t>
  </si>
  <si>
    <t>Прочие работы, услуги</t>
  </si>
  <si>
    <t>Прочие расходы</t>
  </si>
  <si>
    <t>Поступление нефинансовых активов</t>
  </si>
  <si>
    <t>Увеличение стоимости материальных запасов</t>
  </si>
  <si>
    <t>Межбюджетные трансферты</t>
  </si>
  <si>
    <t>Безвозмездные перечисления бюджетам</t>
  </si>
  <si>
    <t>Резервные фонды</t>
  </si>
  <si>
    <t>Другие 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</si>
  <si>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</si>
  <si>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</si>
  <si>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</si>
  <si>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Жилищно-коммунальное хозяйство</t>
  </si>
  <si>
    <t>Благоустройство</t>
  </si>
  <si>
    <t>Культура, кинематография</t>
  </si>
  <si>
    <t>Культура</t>
  </si>
  <si>
    <t>Физическая культура и спорт</t>
  </si>
  <si>
    <t>Массовый спорт</t>
  </si>
  <si>
    <t>04227172</t>
  </si>
  <si>
    <t>951</t>
  </si>
  <si>
    <t xml:space="preserve"> </t>
  </si>
  <si>
    <t>3. Источники финансирования дефицита бюджета</t>
  </si>
  <si>
    <t>Закупка товаров, работ и услуг для государственных (муниципальных) нужд</t>
  </si>
  <si>
    <t>Иные закупки товаров, работ и услуг для государственных (муниципальных) нужд</t>
  </si>
  <si>
    <t>Иные бюджетные ассигнования</t>
  </si>
  <si>
    <t>Уплата налогов, сборов и иных платежей</t>
  </si>
  <si>
    <t>Резервные средства</t>
  </si>
  <si>
    <t>Расходы на выплаты персоналу государственных (муниципальных) органов</t>
  </si>
  <si>
    <t>Обеспечение проведения выборов и референдумов</t>
  </si>
  <si>
    <t>Национальная экономика</t>
  </si>
  <si>
    <t>Дорожное хозяйство (дорожные фонды)</t>
  </si>
  <si>
    <t>Социальная политика</t>
  </si>
  <si>
    <t>Социальное обеспечение и иные выплаты населению</t>
  </si>
  <si>
    <t>010</t>
  </si>
  <si>
    <t>ШТРАФЫ, САКЦИИ, ВОЗМЕЩЕНИЕ УЩЕРБА</t>
  </si>
  <si>
    <t>Прочие поступления от денежных взысканий (штрафов) и иных сумм в возмещение ущерба</t>
  </si>
  <si>
    <t>Единый сельскохозяйственный налог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</si>
  <si>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</si>
  <si>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Субсидии бюджетным учреждениям</t>
  </si>
  <si>
    <t>951  0102  8810011  122  213</t>
  </si>
  <si>
    <t>Муниципальная программа Пролетарского сельского поселения  «Управление муниципальными финансами»</t>
  </si>
  <si>
    <t>Подпрограмма« Нормативно-методическое обеспечение и организация бюджетного процесса»</t>
  </si>
  <si>
    <t>951  0104  0120011  000  000</t>
  </si>
  <si>
    <t>951  0104  0120011  100  000</t>
  </si>
  <si>
    <t>Расходы на выплаты персоналу в целях обеспечения
выполнения функций государственными (муниципальными) органами, казенными учреждениями, органами управления
государственными внебюджетными фондами</t>
  </si>
  <si>
    <t>951  0104  0120011  120  000</t>
  </si>
  <si>
    <t>951  0104  0120011  122  213</t>
  </si>
  <si>
    <t>951  0104  0120019  000  000</t>
  </si>
  <si>
    <t>951  0104  0120019  200  000</t>
  </si>
  <si>
    <t>Закупка товаров, работ, услуг в сфере информационно-куммуникуционных технологий</t>
  </si>
  <si>
    <t>951  0104  0120019  242  000</t>
  </si>
  <si>
    <t>951  0104  0120019  242  200</t>
  </si>
  <si>
    <t>951  0104  0120019  242  220</t>
  </si>
  <si>
    <t>951  0104  0120019  242  221</t>
  </si>
  <si>
    <t>951  0104  0120019  242  225</t>
  </si>
  <si>
    <t xml:space="preserve">Прочая закупка товаров, работ и услуг для обеспечения государственных (муниципальных) нужд
</t>
  </si>
  <si>
    <t>951  0104  0120019  242  226</t>
  </si>
  <si>
    <t>951  0104  0120019  242  300</t>
  </si>
  <si>
    <t>951  0104  0120019  242  340</t>
  </si>
  <si>
    <t>Перечисления другим бюджетам Бюджетной
системы Российской Федерации</t>
  </si>
  <si>
    <t>951  0104  0120019  240  000</t>
  </si>
  <si>
    <t>Непрограммные расходы органов местного самоуправления</t>
  </si>
  <si>
    <t>Непрограммные расходы</t>
  </si>
  <si>
    <t>Финансовое обеспечение непредвиденных расходов</t>
  </si>
  <si>
    <t>Муниципальная программа  Пролетарского сельского поселения «Муниципальная политика»</t>
  </si>
  <si>
    <t>951  0113  0200000  000  000</t>
  </si>
  <si>
    <t>Подпрограмма «Обеспечение реализации муниципальной программы  Пролетарского сельского поселения «Муниципальная политика»</t>
  </si>
  <si>
    <t>Мобилизационная и вневойсковая подготовка</t>
  </si>
  <si>
    <t>951  0203  9900000  000  000</t>
  </si>
  <si>
    <t>951  0203  9995118  200  000</t>
  </si>
  <si>
    <t>Расходы на выплаты по оплате труда работников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 «Управление муниципальными финансами»</t>
  </si>
  <si>
    <t xml:space="preserve">Расходы на обеспечение функций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 </t>
  </si>
  <si>
    <t xml:space="preserve"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«Красносулинский район»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 </t>
  </si>
  <si>
    <t xml:space="preserve">Резервный фонд Администрации Пролетарского сельского поселения на финансовое обеспечение непредвиденных расходов в рамках непрограммных расходов органа местного самоуправления Пролетарского сельского поселения </t>
  </si>
  <si>
    <t>951  0203  9995118  240  000</t>
  </si>
  <si>
    <t>951  0203  9995118  244  000</t>
  </si>
  <si>
    <t>951  0203  9995118  244  300</t>
  </si>
  <si>
    <t>951  0203  9995118  244  340</t>
  </si>
  <si>
    <t>Муниципальная программа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</si>
  <si>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>Подпрограмма «Пожарная безопасность»</t>
  </si>
  <si>
    <t xml:space="preserve"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 </t>
  </si>
  <si>
    <t xml:space="preserve"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 </t>
  </si>
  <si>
    <t>Подпрограмма «Обеспечение безопасности на водных объектах»</t>
  </si>
  <si>
    <t>Муниципальная программа Пролетарского сельского поселения «Развитие транспортной системы»</t>
  </si>
  <si>
    <t>Подпрограмма "Развитие транспортной инфраструктуры Пролетарского сельского поселения "</t>
  </si>
  <si>
    <t>Подпрограмма «Благоустройство территории Пролетарского сельского поселения»</t>
  </si>
  <si>
    <t>Мероприятия по техническому обслуживанию линий уличного освещения  в рамках подпрограммы «Благоустройство территории 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</si>
  <si>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Мероприятия по содержанию и ремонту объектов благоустройства и мест общего пользования 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 </t>
  </si>
  <si>
    <t>Муниципальная программа Пролетарского сельского поселения «Развитие культуры»</t>
  </si>
  <si>
    <t>951  0801  0600000  000  000</t>
  </si>
  <si>
    <t xml:space="preserve">Субсидии бюджетным учреждениям на финансовое
обеспечение государственного (муниципального) задания на оказание государственных (муниципальных) услуг (выполнение работ)
</t>
  </si>
  <si>
    <t>Подпрограмма «Развитие культурно-досуговой деятельности»</t>
  </si>
  <si>
    <t>Подпрограмма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</t>
  </si>
  <si>
    <t>Муниципальная программа Пролетарского сельского поселения «Развитие физической культуры и спорта»</t>
  </si>
  <si>
    <t xml:space="preserve">Подпрограмма «Развитие спортивной   и физкультурно-оздоровительной деятельности» </t>
  </si>
  <si>
    <t xml:space="preserve">Мероприятия по развитию физической культуры и спорта в Пролетарском сельском поселении в рамках подпрограммы «Развитие спортивной   и физкультурно-оздоровительной деятельности» муниципальной программы Пролетарского сельского поселения «Развитие физической культуры и спорта» 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</si>
  <si>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</si>
  <si>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Единица измерения: руб </t>
  </si>
  <si>
    <t>000 1 00 00000 00 0000 000</t>
  </si>
  <si>
    <t>000 1 01 00000 00 0000 000</t>
  </si>
  <si>
    <t>000 1 01 02000 01 0000 110</t>
  </si>
  <si>
    <t>000 1 01 02010 01 0000 110</t>
  </si>
  <si>
    <t>000 1 01 02030 01 0000 110</t>
  </si>
  <si>
    <t>000 1 05 03000 01 0000 110</t>
  </si>
  <si>
    <t>000 1 06 00000 00 0000 000</t>
  </si>
  <si>
    <t>000 1 06 01000 00 0000 110</t>
  </si>
  <si>
    <t>000 1 06 01030 10 0000 110</t>
  </si>
  <si>
    <t>000 1 06 06000 00 0000 110</t>
  </si>
  <si>
    <t>000 1 08 00000 00 0000 000</t>
  </si>
  <si>
    <t>000 1 08 04000 01 0000 110</t>
  </si>
  <si>
    <t>000 1 08 04020 01 0000 110</t>
  </si>
  <si>
    <t>000 1 11 00000 00 0000 000</t>
  </si>
  <si>
    <t>000 1 11 05000 00 0000 120</t>
  </si>
  <si>
    <t>000 1 16 00000 00 0000 000</t>
  </si>
  <si>
    <t>000 1 16 51000 02 0000 140</t>
  </si>
  <si>
    <t>000 1 16 51040 02 0000 140</t>
  </si>
  <si>
    <t>000 1 16 90000 00 0000 140</t>
  </si>
  <si>
    <t>000 1 16 90050 10 0000 140</t>
  </si>
  <si>
    <t>000 2 00 00000 00 0000 000</t>
  </si>
  <si>
    <t>000 2 02 00000 00 0000 000</t>
  </si>
  <si>
    <t>Увеличение прочих остатков денежных средств бюджетов</t>
  </si>
  <si>
    <t>Уменьшение прочих остатков денежных средств бюджетов</t>
  </si>
  <si>
    <t xml:space="preserve"> ОТЧЕТ ОБ ИСПОЛНЕНИИ БЮДЖЕТА</t>
  </si>
  <si>
    <t xml:space="preserve"> Форма по ОКУД</t>
  </si>
  <si>
    <t xml:space="preserve"> (подпись) (расшифровка подписи)</t>
  </si>
  <si>
    <t xml:space="preserve"> Дата</t>
  </si>
  <si>
    <t xml:space="preserve"> по ОКПО</t>
  </si>
  <si>
    <t>финансового органа Администрация Пролетарского сельского поселения</t>
  </si>
  <si>
    <t xml:space="preserve"> Глава по БК</t>
  </si>
  <si>
    <t>Наименование публично-правового образования Муниципальное образование "Пролетарское сельское поселение Красносулинского района"</t>
  </si>
  <si>
    <t>экономической службы (подпись) (расшифровка подписи)</t>
  </si>
  <si>
    <t>"________" ________________________ 20 ___ г.</t>
  </si>
  <si>
    <t xml:space="preserve">Уплата налога на имущество организаций
и земельного налога
</t>
  </si>
  <si>
    <t>Мероприятия по обеспечению доступа населения к информации о деятельности Администрации Пролетарского сельского поселения в рамках подпрограммы "Обеспечение реализации муниципальной программы Пролетарского сельского поселения "Муниципальная политика"</t>
  </si>
  <si>
    <t>Жилищное хозяйство</t>
  </si>
  <si>
    <t>Подпрограмма "Развитие жилищно-коммунального хозяйства Пролетарского сельского поселения"</t>
  </si>
  <si>
    <t>951  0113  9992020  200  000</t>
  </si>
  <si>
    <t>951  0113  9992020  240  000</t>
  </si>
  <si>
    <t>951  0113  9999999  000  000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</si>
  <si>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</si>
  <si>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</si>
  <si>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60626445</t>
  </si>
  <si>
    <t>951  0113  9999999  200 000</t>
  </si>
  <si>
    <t>951  0113  9999999  240 000</t>
  </si>
  <si>
    <t>Расходы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размещения, по иным непрограммным мероприятиям в рамках непрограммных расходов органа местного самоуправления Пролетарского сельского поселения</t>
  </si>
  <si>
    <t>951  0113  9995224  000  000</t>
  </si>
  <si>
    <t>951  0113  9995224  244  000</t>
  </si>
  <si>
    <t>951  0113  9995224  244  200</t>
  </si>
  <si>
    <t>951  0113  9995224  244  220</t>
  </si>
  <si>
    <t>951  0113  9995224  244  226</t>
  </si>
  <si>
    <t>951  0113  9999999  244  290</t>
  </si>
  <si>
    <t>951  0113  9999999  244  200</t>
  </si>
  <si>
    <t>951  0113  9999999  244  000</t>
  </si>
  <si>
    <t>951  0309  9990000  000  000</t>
  </si>
  <si>
    <t>951  0309  9997111  000  000</t>
  </si>
  <si>
    <t>951  0309  9997111  244  000</t>
  </si>
  <si>
    <t>951  0309  9997111  244  200</t>
  </si>
  <si>
    <t>951  0309  9997111  244  220</t>
  </si>
  <si>
    <t>951  0309  9997111  244  226</t>
  </si>
  <si>
    <t>Пенсионное обеспечение</t>
  </si>
  <si>
    <t>Расходы на  социальную поддержку  лиц, замещающих выборные муниципальные должности, муниципальных служащих в рамках подпрограммы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 Пролетарского сельского поселения "Муниципальная политика"</t>
  </si>
  <si>
    <t>Иные пенсии, социальные доплаты к пенсиям</t>
  </si>
  <si>
    <t xml:space="preserve">Реализация направления расходов в рамках непрограммных расходов органа местного самоуправления Пролетарского  сельского поселения  </t>
  </si>
  <si>
    <t>Иные межбюджетные трансферты в соответствие с распоряжение Правительства РФ от 21 июня 2014 №1109-р в рамках непрограммных расходов органа местного самоуправления Пролетарского сельского поселения</t>
  </si>
  <si>
    <t>Подпрограмма «Развитие муниципального управления и муниципальной службы в Пролетарском сельском поселении, дополнительное профессиональное образование лиц, занятых в системе местного самоуправления"</t>
  </si>
  <si>
    <t>Другие вопросы в области национальной экономики</t>
  </si>
  <si>
    <t>Определение границ населенных пунктов Пролетарского сельского поселения в рамках 
непрограммных расходов органа местного самоуправления Пролетарского сельского поселения</t>
  </si>
  <si>
    <t>Иные выплаты персоналу государственных (муниципальных) органов, за исключением фонда оплаты труда</t>
  </si>
  <si>
    <t xml:space="preserve"> по ОКТМО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</si>
  <si>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 227.1 и 228 Налогового кодекса Российской Федерации</t>
  </si>
  <si>
    <t>Подпрограмма «Нормативно-методическое обеспечение и организация бюджетного процесса»</t>
  </si>
  <si>
    <t>Расходы за счет резервного фонда Администрации Пролетарского сельского поселения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размещения, по иным непрограммным мероприятиям в рамках непрограммных расходов органа местного самоуправления Пролетарского сельского поселения</t>
  </si>
  <si>
    <t>951  0309  9999030  000  000</t>
  </si>
  <si>
    <t>951  0309  9999030  244  000</t>
  </si>
  <si>
    <t>951  0309  9999030  244  200</t>
  </si>
  <si>
    <t>951  0309  9999030  244  220</t>
  </si>
  <si>
    <t>951  0309  9999030  244  226</t>
  </si>
  <si>
    <t xml:space="preserve">Мероприятия по ремонту и содержанию автомобильных дорог общего пользования местного значения и искусственных сооружений на них  в рамках подпрограммы "Развитие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 </t>
  </si>
  <si>
    <t>Земельный налог с организаций</t>
  </si>
  <si>
    <t>000 1 06 06033 10 0000 110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</si>
  <si>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</si>
  <si>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</t>
  </si>
  <si>
    <t>000 1 06 06040 00 0000 110</t>
  </si>
  <si>
    <t>000 1 06 06043 10 0000 110</t>
  </si>
  <si>
    <t>Земельный налог с физических лиц, обладающих земельным участком, расположенным в границах сельских поселений</t>
  </si>
  <si>
    <t>Взносы "Ростовскому областному фонду содействия капитальному ремонту" на капитальный ремонт общего имущества в многоквартирных домах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</si>
  <si>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>Периодичность: месячная, квартальная, годовая</t>
  </si>
  <si>
    <t xml:space="preserve">Оценка муниципального имущества, признание прав и регулирование отношений по муниципальной собственности Пролетарского сельского поселения по иным непрограммным расходам в рамках непрограммных расходов органа местного самоуправления Пролетарского сельского поселения  </t>
  </si>
  <si>
    <t>000 1 06 06030 00 0000 110</t>
  </si>
  <si>
    <t>Уплата  иных платежей</t>
  </si>
  <si>
    <t>Реализация направления расходов по иным непрограммным расходам в рамках непрограммных расходов органа местного самоуправления Пролетарского сельского поселения</t>
  </si>
  <si>
    <t xml:space="preserve">Мероприятия по повышению квалификации муниципальных служащих в рамках подпрограммы «Развитие муниципального управления и муниципальной службы в Пролетарском сельском поселении, дополнительное профессиональное образование лиц, занятых в системе местного самоуправления» муниципальной программы  Пролетарского сельского поселения «Муниципальная политика» </t>
  </si>
  <si>
    <t xml:space="preserve">Взносы в Ассоциацию «Совет муниципальных образований Ростовской области» по иным непрограммным расходам в рамках непрограммных расходов органа местного самоуправления </t>
  </si>
  <si>
    <t xml:space="preserve">Мероприятия по предупреждению происшествий на водных объектах в рамках подпрограммы «Обеспечение безопасности на воде» муниципальной программы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 </t>
  </si>
  <si>
    <t>Иные непрограммные расходы</t>
  </si>
  <si>
    <t xml:space="preserve"> Руководитель __________________ Т.И.Воеводина</t>
  </si>
  <si>
    <t>Руководитель финансово- __________________ В.В.Цыгулева</t>
  </si>
  <si>
    <t>952  0409  0417351  244  225</t>
  </si>
  <si>
    <t>953  0409  0417351  244  225</t>
  </si>
  <si>
    <t>954  0409  0417351  244  225</t>
  </si>
  <si>
    <t>955  0409  0417351  244  225</t>
  </si>
  <si>
    <t>956  0409  0417351  244  225</t>
  </si>
  <si>
    <t>957  0409  0417351  244  225</t>
  </si>
  <si>
    <t>958  0409  0417351  244  225</t>
  </si>
  <si>
    <t>Мероприятия по организации дорожного движения в рамках подпрограммы "Повышение безопасности дорожного движения на территории Пролетарского сельского поселения" муниципальной программы Пролетарского сельского поселения "Развитие транспортной системы"</t>
  </si>
  <si>
    <t xml:space="preserve">Подпрограмма "Повышение безопасности дорожного движения на территории Пролетарского сельского поселения" </t>
  </si>
  <si>
    <t xml:space="preserve">951  0100  0000000000  000 </t>
  </si>
  <si>
    <t xml:space="preserve">951  0104  0000000000 000  </t>
  </si>
  <si>
    <t xml:space="preserve">951  0104  0120000110 000  </t>
  </si>
  <si>
    <t xml:space="preserve">951  0104  0120000110 121  </t>
  </si>
  <si>
    <t xml:space="preserve">Фонд оплаты труда государственных (муниципальных) органов </t>
  </si>
  <si>
    <t xml:space="preserve">951  0104  0120000110 122  </t>
  </si>
  <si>
    <t xml:space="preserve">951  0104  0120000110 129  </t>
  </si>
  <si>
    <t xml:space="preserve">951  0104  0120000190 000  </t>
  </si>
  <si>
    <t>Администрация Пролетарского сельского поселения</t>
  </si>
  <si>
    <t xml:space="preserve">951  0000  0000000000  000 </t>
  </si>
  <si>
    <t xml:space="preserve">951  0104  0100000000  000  </t>
  </si>
  <si>
    <t xml:space="preserve">951  0104  0120000000 000  </t>
  </si>
  <si>
    <t>Расходы на выплаты по оплате труда работников органа местного самоуправления Пролетарского сельского поселения в рамках подпрограммы  "Нормативно-методическое обеспечение и организация бюджетного процесса" муниципальной программы Пролетарского сельского поселения "Управление муниципальными финансами"</t>
  </si>
  <si>
    <t>Расходы на обеспечение функций органа местного самоуправления Пролетарского сельского поселения в рамках подпрограммы  "Нормативно-методическое обеспечение и организация бюджетного процесса" муниципальной программы Пролетарского сельского поселения "Управление муниципальными финансами"</t>
  </si>
  <si>
    <t xml:space="preserve">951  0104  0120000190  244  </t>
  </si>
  <si>
    <t>Непрограммные расходы органа местного самоуправления Пролетарского сельского поселения</t>
  </si>
  <si>
    <t xml:space="preserve">951  0104  9900000000  000  </t>
  </si>
  <si>
    <t xml:space="preserve">951  0104  9990000000  000 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</si>
  <si>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Пролетарского сельского поселения</t>
  </si>
  <si>
    <t xml:space="preserve">951  0104  9990072390  000  </t>
  </si>
  <si>
    <t xml:space="preserve">952  0104  9990072390  000  </t>
  </si>
  <si>
    <t xml:space="preserve">953  0104  9990072390  000  </t>
  </si>
  <si>
    <t xml:space="preserve">954  0104  9990072390  244  </t>
  </si>
  <si>
    <t xml:space="preserve">951  0107  0000000000 000  </t>
  </si>
  <si>
    <t xml:space="preserve">951  0107  9900000000  000  </t>
  </si>
  <si>
    <t xml:space="preserve">951  0107  9990000000  000  </t>
  </si>
  <si>
    <t xml:space="preserve">952  0107  9990090350  000  </t>
  </si>
  <si>
    <t>Иные закупки товаров, работ и услуг для обеспечения государственных (муниципальных) нужд</t>
  </si>
  <si>
    <t xml:space="preserve">954  0104  9990072390  240  </t>
  </si>
  <si>
    <t xml:space="preserve">952  0104  0120000190  244  </t>
  </si>
  <si>
    <t xml:space="preserve">953  0104  0120000190  244  </t>
  </si>
  <si>
    <t xml:space="preserve">954  0104  0120000190  244  </t>
  </si>
  <si>
    <t xml:space="preserve">955  0104  0120000190  244  </t>
  </si>
  <si>
    <t xml:space="preserve">956  0104  0120000190  244  </t>
  </si>
  <si>
    <t xml:space="preserve">957  0104  0120000190  244  </t>
  </si>
  <si>
    <t xml:space="preserve">958  0104  0120000190  244  </t>
  </si>
  <si>
    <t>Подготовка и проведение выборов в органы местного самоуправления по иным непрограммным расходам в рамках непрограммных расходов органа местного самоуправления Пролетарского сельского поселения</t>
  </si>
  <si>
    <t>Специальные расходы</t>
  </si>
  <si>
    <t xml:space="preserve">951  0111  0000000000  000  </t>
  </si>
  <si>
    <t xml:space="preserve">951  0111  9900000000  000  </t>
  </si>
  <si>
    <t xml:space="preserve">951  0111  9910000000  000  </t>
  </si>
  <si>
    <t xml:space="preserve">951  0111  9910090100  000  </t>
  </si>
  <si>
    <t xml:space="preserve">951  0111  9910090100  870  </t>
  </si>
  <si>
    <t xml:space="preserve">951  0113  0000000000  000  </t>
  </si>
  <si>
    <t xml:space="preserve">951  0113  0120000000  000  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</si>
  <si>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</si>
  <si>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 xml:space="preserve">951  0104  0120000110 100  </t>
  </si>
  <si>
    <t xml:space="preserve">951  0104  0120000110 120  </t>
  </si>
  <si>
    <t>Закупка товаров, работ и услуг для обеспечения государственных (муниципальных) нужд</t>
  </si>
  <si>
    <t xml:space="preserve">951  0104  0120000190 200  </t>
  </si>
  <si>
    <t xml:space="preserve">952  0107  9990090350  800  </t>
  </si>
  <si>
    <t xml:space="preserve">951  0111  9910090100  800  </t>
  </si>
  <si>
    <t xml:space="preserve">Уплата прочих налогов, сборов
</t>
  </si>
  <si>
    <t>Муниципальная программа Пролетарского сельского поселения "Муниципальная политика"</t>
  </si>
  <si>
    <t xml:space="preserve">951  0113  0100000000  000  </t>
  </si>
  <si>
    <t xml:space="preserve">951  0113  0200000000  000  </t>
  </si>
  <si>
    <t xml:space="preserve">951  0113  0210000000  000  </t>
  </si>
  <si>
    <t xml:space="preserve">951  0113  0210020010  000  </t>
  </si>
  <si>
    <t xml:space="preserve">951  0113  0210020010  200  </t>
  </si>
  <si>
    <t xml:space="preserve">951  0113  0210020010  240  </t>
  </si>
  <si>
    <t xml:space="preserve">951  0113  0210020010  244  </t>
  </si>
  <si>
    <t xml:space="preserve">951  0113  0220000000  000  </t>
  </si>
  <si>
    <t xml:space="preserve">951  0113  0220020020  000  </t>
  </si>
  <si>
    <t xml:space="preserve">951  0113  0220020020  200  </t>
  </si>
  <si>
    <t xml:space="preserve">951  0113  0220020020  240  </t>
  </si>
  <si>
    <t xml:space="preserve">951  0113  0220020020  244  </t>
  </si>
  <si>
    <t xml:space="preserve">951  0113  0220020160  000  </t>
  </si>
  <si>
    <t xml:space="preserve">951  0113  0220020160  200  </t>
  </si>
  <si>
    <t xml:space="preserve">951  0113  0220020160  240  </t>
  </si>
  <si>
    <t xml:space="preserve">951  0113  0220020160  244  </t>
  </si>
  <si>
    <t xml:space="preserve">951  0113  9900000000  000  </t>
  </si>
  <si>
    <t xml:space="preserve">951  0113  9990000000  000  </t>
  </si>
  <si>
    <t xml:space="preserve">951  0113  9990020280  000  </t>
  </si>
  <si>
    <t xml:space="preserve">951  0113  9990020280  200  </t>
  </si>
  <si>
    <t xml:space="preserve">951  0113  9990020280  240  </t>
  </si>
  <si>
    <t xml:space="preserve">951  0113  9990020280  244  </t>
  </si>
  <si>
    <t xml:space="preserve">951  0113  9990020220  000  </t>
  </si>
  <si>
    <t xml:space="preserve">951  0113  9990020220  800  </t>
  </si>
  <si>
    <t xml:space="preserve">951  0113  9990020220  850  </t>
  </si>
  <si>
    <t xml:space="preserve">951  0113  9990020220  853  </t>
  </si>
  <si>
    <t xml:space="preserve">951  0200  0000000000  000  </t>
  </si>
  <si>
    <t xml:space="preserve">951  0203  0000000000  000  </t>
  </si>
  <si>
    <t xml:space="preserve">951  0203  9900000000  000  </t>
  </si>
  <si>
    <t xml:space="preserve">951  0203  9990000000  000  </t>
  </si>
  <si>
    <t xml:space="preserve">951  0203  9990051180  000  </t>
  </si>
  <si>
    <t xml:space="preserve">951  0203  9990051180  100  </t>
  </si>
  <si>
    <t xml:space="preserve">951  0203  9990051180  120  </t>
  </si>
  <si>
    <t xml:space="preserve">951  0203  9990051180  121  </t>
  </si>
  <si>
    <t xml:space="preserve">951  0203  9990051180  129  </t>
  </si>
  <si>
    <t xml:space="preserve">951  0203  9990051180  200  </t>
  </si>
  <si>
    <t xml:space="preserve">951  0203  9990051180  240  </t>
  </si>
  <si>
    <t xml:space="preserve">951  0203  9990051180  244  </t>
  </si>
  <si>
    <t xml:space="preserve">951  0300  0000000000  000  </t>
  </si>
  <si>
    <t xml:space="preserve">951  0309  0000000000  000  </t>
  </si>
  <si>
    <t xml:space="preserve">951  0309  0300000000  000  </t>
  </si>
  <si>
    <t xml:space="preserve">951  0309  0310000000  000  </t>
  </si>
  <si>
    <t xml:space="preserve">951  0309  0310020030  000  </t>
  </si>
  <si>
    <t xml:space="preserve">951  0309  0310020030  200  </t>
  </si>
  <si>
    <t xml:space="preserve">951  0309  0310020030  240  </t>
  </si>
  <si>
    <t xml:space="preserve">951  0309  0310020030  244  </t>
  </si>
  <si>
    <t xml:space="preserve">951  0309  0330000000  000  </t>
  </si>
  <si>
    <t xml:space="preserve">951  0309  0330020050  000  </t>
  </si>
  <si>
    <t xml:space="preserve">951  0309  0330020050  200  </t>
  </si>
  <si>
    <t xml:space="preserve">951  0309  0330020050  240  </t>
  </si>
  <si>
    <t xml:space="preserve">951  0309  0330020050  244  </t>
  </si>
  <si>
    <t xml:space="preserve">951  0400  0000000000  000  </t>
  </si>
  <si>
    <t xml:space="preserve">951  0409  0000000000  000  </t>
  </si>
  <si>
    <t xml:space="preserve">951  0409  0400000000  000  </t>
  </si>
  <si>
    <t xml:space="preserve">951  0409  0410000000  000  </t>
  </si>
  <si>
    <t xml:space="preserve">951  0409  0410020060  000  </t>
  </si>
  <si>
    <t xml:space="preserve">951  0409  0410020060  200  </t>
  </si>
  <si>
    <t xml:space="preserve">951  0409  0410020060  240  </t>
  </si>
  <si>
    <t xml:space="preserve">951  0409  0410020060  244  </t>
  </si>
  <si>
    <t xml:space="preserve">951  0409  04100S3510  000  </t>
  </si>
  <si>
    <t xml:space="preserve">951  0409  04100S3510  200  </t>
  </si>
  <si>
    <t xml:space="preserve">951  0409  04100S3510  240  </t>
  </si>
  <si>
    <t xml:space="preserve">951  0409  04100S3510  244  </t>
  </si>
  <si>
    <t xml:space="preserve">951  0409  0420000000  000  </t>
  </si>
  <si>
    <t xml:space="preserve">951  0409  0420020310  000  </t>
  </si>
  <si>
    <t xml:space="preserve">951  0409  0420020310  200  </t>
  </si>
  <si>
    <t xml:space="preserve">951  0409  0420020310  240  </t>
  </si>
  <si>
    <t xml:space="preserve">951  0409  0420020310  244  </t>
  </si>
  <si>
    <t xml:space="preserve">951  0500  0000000000  000  </t>
  </si>
  <si>
    <t xml:space="preserve">951  0501  0000000000  000  </t>
  </si>
  <si>
    <t>Муниципальная программа Пролетарского сельского поселения "Благоустройство территории и жилищно-коммунальное хозяйство"</t>
  </si>
  <si>
    <t xml:space="preserve">951  0501  0500000000  000  </t>
  </si>
  <si>
    <t xml:space="preserve">951  0501  0510000000  000  </t>
  </si>
  <si>
    <t xml:space="preserve">951  0501  0510020260  000  </t>
  </si>
  <si>
    <t xml:space="preserve">951  0501  0510020260  200  </t>
  </si>
  <si>
    <t xml:space="preserve">951  0501  0510020260  240  </t>
  </si>
  <si>
    <t xml:space="preserve">951  0501  0510020260  244  </t>
  </si>
  <si>
    <t xml:space="preserve">951  0501  0510020320  000  </t>
  </si>
  <si>
    <t xml:space="preserve">Мероприятия по содержанию и ремонту объектов жилищного хозяйства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хозяйство»» </t>
  </si>
  <si>
    <t xml:space="preserve">951  0501  0510020320  200  </t>
  </si>
  <si>
    <t xml:space="preserve">951  0501  0510020320  240  </t>
  </si>
  <si>
    <t xml:space="preserve">951  0501  0510020320  244  </t>
  </si>
  <si>
    <t xml:space="preserve">951  0503 0000000000  000  </t>
  </si>
  <si>
    <t xml:space="preserve">951  0503 0500000000  000  </t>
  </si>
  <si>
    <t xml:space="preserve">951  0503  0520000000  000  </t>
  </si>
  <si>
    <t xml:space="preserve">951  0503  0520020080  000  </t>
  </si>
  <si>
    <t xml:space="preserve">951  0503  0520020080  240  </t>
  </si>
  <si>
    <t xml:space="preserve">951  0503  0520020080  244  </t>
  </si>
  <si>
    <t xml:space="preserve">951  0503  0520020080  200  </t>
  </si>
  <si>
    <t xml:space="preserve">951  0503  0520020090  000  </t>
  </si>
  <si>
    <t xml:space="preserve">951  0503  0520020090  200  </t>
  </si>
  <si>
    <t xml:space="preserve">951  0503  0520020090  240  </t>
  </si>
  <si>
    <t xml:space="preserve">951  0503  0520020090  244  </t>
  </si>
  <si>
    <t xml:space="preserve">951  0503  0520020100  000  </t>
  </si>
  <si>
    <t xml:space="preserve">951  0503  0520020100  200  </t>
  </si>
  <si>
    <t xml:space="preserve">951  0503  0520020100  240  </t>
  </si>
  <si>
    <t xml:space="preserve">951  0503  0520020100  244  </t>
  </si>
  <si>
    <t xml:space="preserve">951  0800  0000000000  000  </t>
  </si>
  <si>
    <t xml:space="preserve">951  0801  0600000000  000  </t>
  </si>
  <si>
    <t>Муниципальная программа Пролетарского сельского поселения "Развитие культуры"</t>
  </si>
  <si>
    <t xml:space="preserve">951  0801  0000000000  000  </t>
  </si>
  <si>
    <t xml:space="preserve">Предоставление субсидий бюджетным, автономным учреждениям и иным некоммерческим организациям    </t>
  </si>
  <si>
    <t xml:space="preserve">951  1000  0000000000  000  </t>
  </si>
  <si>
    <t xml:space="preserve">951  1001  0000000000  000  </t>
  </si>
  <si>
    <t xml:space="preserve">951  1001  0200000000  000  </t>
  </si>
  <si>
    <t xml:space="preserve">951  1001  0230000000  000  </t>
  </si>
  <si>
    <t xml:space="preserve">951  1001  0230010020  000  </t>
  </si>
  <si>
    <t xml:space="preserve">951  1001  0230010020 300  </t>
  </si>
  <si>
    <t>Публичные нормативные социальные выплаты гражданам</t>
  </si>
  <si>
    <t xml:space="preserve">951  1001  0230010020 310  </t>
  </si>
  <si>
    <t xml:space="preserve">951  1001  0230010020 312  </t>
  </si>
  <si>
    <t xml:space="preserve">951  1100  0000000000  000  </t>
  </si>
  <si>
    <t xml:space="preserve">951  1102  0000000000  000  </t>
  </si>
  <si>
    <t xml:space="preserve">951  1102  0710000000  000  </t>
  </si>
  <si>
    <t xml:space="preserve">951  1102  0710020130  000  </t>
  </si>
  <si>
    <t xml:space="preserve">951  1102  0710020130  200  </t>
  </si>
  <si>
    <t xml:space="preserve">951  1102  0710020130  240  </t>
  </si>
  <si>
    <t xml:space="preserve">951  1102  0710020130  244  </t>
  </si>
  <si>
    <t xml:space="preserve">951  1102  0720000000  000  </t>
  </si>
  <si>
    <t xml:space="preserve">951  1102  0700000000  000  </t>
  </si>
  <si>
    <t>000 1 11 05070 00 0000 120</t>
  </si>
  <si>
    <t>000 1 11 05075 10 0000 120</t>
  </si>
  <si>
    <t>Доходы от сдачи в аренду имущества,составляющего государственную(муниципальную) казну (за исключением земельных участков)</t>
  </si>
  <si>
    <t>Доходы от сдачи в аренду имущества,составляющего казну сельских поселений (за исключением земельных участков)</t>
  </si>
  <si>
    <t>по ОКЕИ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</si>
  <si>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</si>
  <si>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Денежные взыскания (штрафы), установленные законами субъектов Российской Федерации за несоблюдение муниципальных правовых актов. Зачисляемые в бюджеты сельских поселений</t>
  </si>
  <si>
    <t xml:space="preserve">Прочие поступления от денежных взысканий (штрафов) и иных сумм в возмещение ущерба, зачисляемые в бюджеты сельских поселений 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</si>
  <si>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</si>
  <si>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</si>
  <si>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</si>
  <si>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Мероприятия по организации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 </t>
  </si>
  <si>
    <t>Невыясненные поступления</t>
  </si>
  <si>
    <t xml:space="preserve">Главный бухгалтер ________________Е.А. Ашифина </t>
  </si>
  <si>
    <t>Обслуживание государственного и муниципального долга</t>
  </si>
  <si>
    <t>951 1300 00 0 00 00000 000</t>
  </si>
  <si>
    <t>Обслуживание государственного внутреннего и муниципального долга</t>
  </si>
  <si>
    <t>951 1301 00 0 00 00000 000</t>
  </si>
  <si>
    <t>700</t>
  </si>
  <si>
    <t>Обслуживание  государственного и муниципального долга Пролетарского сельского поселения</t>
  </si>
  <si>
    <t xml:space="preserve">953  0107  9990090350  880  </t>
  </si>
  <si>
    <t>Обслуживание  муниципального долга</t>
  </si>
  <si>
    <t xml:space="preserve">000 1 05 03010 01 0000 110 </t>
  </si>
  <si>
    <t>000 1 05 03000 00 0000 110</t>
  </si>
  <si>
    <t>000 1 13 02000 00 0000 130</t>
  </si>
  <si>
    <t>000 1 13 02000 10 0000 130</t>
  </si>
  <si>
    <t xml:space="preserve">Изменение остатков средств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</si>
  <si>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</si>
  <si>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951  0104  0120000190  240 </t>
  </si>
  <si>
    <t xml:space="preserve">951  0104  9990072390 200  </t>
  </si>
  <si>
    <t xml:space="preserve">Официальная публикация нормативно-правовых актов Пролетарского сельского поселения, проектов правовых актов и иных информационных материалов в рамках подпрограммы «Обеспечение реализации муниципальной программы Пролетарского сельского поселения «Муниципальная политика" </t>
  </si>
  <si>
    <t xml:space="preserve">Иные закупки товаров, работ и услуг для обеспечения государственных (муниципальных) нужд
</t>
  </si>
  <si>
    <t>Подпрограмма "Развитие материальной и спортивной базы"</t>
  </si>
  <si>
    <t>Процентные платежи по обслуживанию муниципального долга Пролетарского сельского поселения в рамках непрограммных мероприятий органов местного самоуправления Пролетарского сельского поселения</t>
  </si>
  <si>
    <t xml:space="preserve">951  0113  0120099990  000  </t>
  </si>
  <si>
    <t xml:space="preserve">951  0113  0120099990  800  </t>
  </si>
  <si>
    <t xml:space="preserve">951  0113  0120099990  850  </t>
  </si>
  <si>
    <t xml:space="preserve">951  0113  0120099990  851  </t>
  </si>
  <si>
    <t xml:space="preserve">951  0113  0120099990  852  </t>
  </si>
  <si>
    <t xml:space="preserve">951  0113  0240020140  000  </t>
  </si>
  <si>
    <t xml:space="preserve">951  0113  0240020140  200  </t>
  </si>
  <si>
    <t xml:space="preserve">951  0113   0240020140  240  </t>
  </si>
  <si>
    <t xml:space="preserve">951  0113   0240020140  244  </t>
  </si>
  <si>
    <t xml:space="preserve">951  0113  0240020150  000  </t>
  </si>
  <si>
    <t xml:space="preserve">951  0113  0240020150  200  </t>
  </si>
  <si>
    <t xml:space="preserve">951  0113   0240020150  240  </t>
  </si>
  <si>
    <t xml:space="preserve">951  0113   0240020150  244  </t>
  </si>
  <si>
    <t xml:space="preserve">Расходы на ремонт и  содержание автомобильных дорог общего пользования местного значения в рамках подпрограммы "Развитие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 </t>
  </si>
  <si>
    <t xml:space="preserve">951  0409  0410085040  000  </t>
  </si>
  <si>
    <t xml:space="preserve">951  0409  0410085040  500  </t>
  </si>
  <si>
    <t xml:space="preserve">951  0409  0410085040  540  </t>
  </si>
  <si>
    <t>951 0705 0210020010 000</t>
  </si>
  <si>
    <t>951 0705 0210020010 200</t>
  </si>
  <si>
    <t>951 0705 0210020010 240</t>
  </si>
  <si>
    <t>951 0705 0210020010 244</t>
  </si>
  <si>
    <t>951 0700 0000000000 000</t>
  </si>
  <si>
    <t>951 0705 0000000000 000</t>
  </si>
  <si>
    <t>951 0705 0200000000 000</t>
  </si>
  <si>
    <t>951 0705 0210000000 000</t>
  </si>
  <si>
    <t>Подпрграмма «Развитие муниципального управления и муниципальной службы в Пролетарском сельском поселении, дополнительное профессиональное образование лиц, занятых в системе местного самоуправления"</t>
  </si>
  <si>
    <t>000 1 13 02995 10 0000 130</t>
  </si>
  <si>
    <t xml:space="preserve">951  0104  0120000190 100  </t>
  </si>
  <si>
    <t xml:space="preserve">951  0104  0120000190 122  </t>
  </si>
  <si>
    <t>Коммунальное хозяйство</t>
  </si>
  <si>
    <t xml:space="preserve">951  0502  0000000000  000  </t>
  </si>
  <si>
    <t xml:space="preserve">951  0502  0500000000  000  </t>
  </si>
  <si>
    <t xml:space="preserve">951  0502  0510000000  000  </t>
  </si>
  <si>
    <t>Доходы от компенсации затрат государства</t>
  </si>
  <si>
    <t>Прочие доходы от компенсации затрат государства</t>
  </si>
  <si>
    <t>Прочие доходы от компенсации затрат бюджетов сельских поселений</t>
  </si>
  <si>
    <t xml:space="preserve">951  0113  9990099990  853  </t>
  </si>
  <si>
    <t xml:space="preserve">951  0113  9990099990  850 </t>
  </si>
  <si>
    <t>951  0113  9990099990  800</t>
  </si>
  <si>
    <t>951  0113  9990099990  000</t>
  </si>
  <si>
    <t>951 1301 99 0 00 00000 000</t>
  </si>
  <si>
    <t>951 1301 99 2 00 00000 000</t>
  </si>
  <si>
    <t>951 1301 99 2 00 90090 000</t>
  </si>
  <si>
    <t>951 1301 99 2 00 90090 730</t>
  </si>
  <si>
    <t>Обслуживание государственного (муниципального) долга</t>
  </si>
  <si>
    <t>951 1301 99 2 00 90090 700</t>
  </si>
  <si>
    <t>000 2 02 49999 10 0000 151</t>
  </si>
  <si>
    <t>000 2 02 49999 00 0000 151</t>
  </si>
  <si>
    <t>951 0801 06200S3850 000</t>
  </si>
  <si>
    <t>951 0801 06200S3850 600</t>
  </si>
  <si>
    <t>951 0801 06200S3850 610</t>
  </si>
  <si>
    <t>Субсидии бюджетным учреждениям на финансовое обеспечение государственного(муниципального) задания на оказание государственных (муниципальных) услуг(выполнение работ)</t>
  </si>
  <si>
    <t>951 0801 06200S3850 611</t>
  </si>
  <si>
    <t xml:space="preserve">951  0502  0510020300  200  </t>
  </si>
  <si>
    <t xml:space="preserve">951  0502  0510020300  000  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</si>
  <si>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</si>
  <si>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</si>
  <si>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Доходы от оказания платных услуг (работ) и компенсации затрат государства</t>
  </si>
  <si>
    <t>000 1 13 02000 00 0000 000</t>
  </si>
  <si>
    <t>000 1 17 10501 00 0000 180</t>
  </si>
  <si>
    <t xml:space="preserve">951  0502  0510020240  000  </t>
  </si>
  <si>
    <t xml:space="preserve">951  0502  0510020240  200  </t>
  </si>
  <si>
    <t xml:space="preserve">951  0502  0510020240  240  </t>
  </si>
  <si>
    <t xml:space="preserve">951  0502  0510020240  244 </t>
  </si>
  <si>
    <t>Налоги на совокупный доход</t>
  </si>
  <si>
    <t>000 1 16 33000 10 0000 140</t>
  </si>
  <si>
    <t>000 1 16 33050 10 0000 140</t>
  </si>
  <si>
    <t>000 1 13 00000 00 0000 000</t>
  </si>
  <si>
    <t>ДОХОДЫ ОТ ОКАЗАНИЯ ПЛАТНЫХ УСЛУГ (РАБОТ) И КОМПЕНСАЦИИ ЗАТРАТ ГОСУДАРСТВА</t>
  </si>
  <si>
    <t>НАЛОГИ НА СОВОКУПНЫЙ ДОХОД</t>
  </si>
  <si>
    <t>000 1 05 00000 00 0000 000</t>
  </si>
  <si>
    <t>000 1 05 03000 00 0000 000</t>
  </si>
  <si>
    <t>Денежные взыскаяния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сельских поселений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</si>
  <si>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</si>
  <si>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Образование</t>
  </si>
  <si>
    <t>Профессиональная подготовка, переподготовка и повышение квалификации</t>
  </si>
  <si>
    <t>Мероприятия по обеспечению проведения специальной оценки условий труда в рамках подпрграммы "Улучшение условий и охраны труда в Пролетарском сельском поселении" муниципальной программы Пролетарского сельского поселения "Муниципальная политика"</t>
  </si>
  <si>
    <t>Мероприятия по диспансеризации муниципальнх служащих в рамках подпрограммы "Улучшение условий и охраны труда в Пролетарском сельском поселении муниципальной программы Пролетарского сельского поселения "Муниципальная политика"</t>
  </si>
  <si>
    <t>Муниципальная программа Пролетарского сельского поселения " Муниципальная политика"</t>
  </si>
  <si>
    <t xml:space="preserve">Расходы на софинансирование повышения заработной платы работникам муниципальных учреждений культуры в рамках подпрограммы «Развитие культурно-досуговой деятельности» муниципальной программы Пролетарского сельского поселения «Развитие культуры» </t>
  </si>
  <si>
    <t xml:space="preserve">951  0104  0120000190 120 </t>
  </si>
  <si>
    <t>Прочие межбюджетные трансферты, передаваемые бюджетам сельских поселений</t>
  </si>
  <si>
    <t>Субвенции бюджетам бюджетной системы Российской Федерации</t>
  </si>
  <si>
    <t xml:space="preserve">Субвенции местным бюджетам на выполнение передаваемых  полномочий субъектов Российской Федерации </t>
  </si>
  <si>
    <t>Субвенции бюджетам сельских поселений на выполнение передаваемых полномочий  субъектов Российской Федерации</t>
  </si>
  <si>
    <t>951 01 00 00 00 00 0000 000</t>
  </si>
  <si>
    <t>951 01 05 02 01 10 0000 610</t>
  </si>
  <si>
    <t>951 01 05 02 01 00 0000 610</t>
  </si>
  <si>
    <t>951 01 05 02 00 00 0000 600</t>
  </si>
  <si>
    <t>951 01 05 00 00 00 0000 600</t>
  </si>
  <si>
    <t>951 01 05 02 01 10 0000 510</t>
  </si>
  <si>
    <t>951 01 05 02 01 00 0000 510</t>
  </si>
  <si>
    <t>951 01 05 02 00 00 0000 500</t>
  </si>
  <si>
    <t>951 01 05 00 00 00 0000 500</t>
  </si>
  <si>
    <t>951 01 05 00 00 00 0000 000</t>
  </si>
  <si>
    <t>Прочая закупка товаров, работ и услуг для обеспечения государственных (муниципальных) нужд</t>
  </si>
  <si>
    <t>Подпрограмма «Улучшение условий и охраны труда в Пролетарском сельском поселении»</t>
  </si>
  <si>
    <t xml:space="preserve">951  0113  0240020000  000  </t>
  </si>
  <si>
    <t>Расходы на осуществление первичного воинского учета  на территориях, где отсутствуют военные комиссариаты по иным непрограммным расходам в рамках непрограммных расходов органа местного самоуправления Пролетарского сельского поселения</t>
  </si>
  <si>
    <t>Иные межбюджетные трансферты бюджетам муниципальных районов на дорожную деятельность в отношении автомобильных дорог местного значения в границах населенных пунктов поселений в рамках подпрограммы «Развитие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</t>
  </si>
  <si>
    <t>Закупки товаров, работ и услуг для обеспечения государственных (муниципальных) нужд</t>
  </si>
  <si>
    <t xml:space="preserve">Мероприятия по газификации с. Прохоровка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 коммунальное хозяйство»  </t>
  </si>
  <si>
    <t xml:space="preserve">Мероприятия по содержанию и ремонту объектов коммунального  хозяйства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 </t>
  </si>
  <si>
    <t xml:space="preserve">Мероприятия по повышению квалификации муниципальных служащих в рамках подпрограммы «Развитие муниципального управления и муниципальной службы в Пролетарском сельском поселении, дополнительное профессиональное образование лиц, занятых в системе местного самоуправления» муниципальной программы Пролетарского сельского поселения «Муниципальная политика» </t>
  </si>
  <si>
    <t>Расходы на обеспечение деятельности (оказание услуг) муниципальных учреждений культуры Пролетарского сельского поселения в рамках подпрограммы "Развитие культурно-досуговой деятельности" муниципальной программы Пролетарского сельского поселения "Развитие культуры"</t>
  </si>
  <si>
    <t>Иные закупки товаров, работ и услуг для обеспечения  государственных (муниципальных) нужд</t>
  </si>
  <si>
    <t xml:space="preserve">Уплата иных платежей
</t>
  </si>
  <si>
    <t xml:space="preserve">Прочая закупка товаров, работ и услуг 
</t>
  </si>
  <si>
    <t xml:space="preserve">Прочая закупка товаров, работ и услуг
</t>
  </si>
  <si>
    <t xml:space="preserve">Прочая закупка товаров, работ и услуг </t>
  </si>
  <si>
    <t>Прочая закупка товаров, работ и услуг</t>
  </si>
  <si>
    <t xml:space="preserve">951  1102  0720020120  000  </t>
  </si>
  <si>
    <t xml:space="preserve">951  1102  0720020120  200  </t>
  </si>
  <si>
    <t xml:space="preserve">951  1102  0720020120  240  </t>
  </si>
  <si>
    <t xml:space="preserve">951  1102  0720020120  244  </t>
  </si>
  <si>
    <t>Мероприятия по развитию материальной и спортивной базы в Пролетарском сельском поселении в рамках подпрограммы "Развитие материальной и спортивной базы" муниципальной программы Пролетарского сельского поселения "Развитие физической культуры и спорта"</t>
  </si>
  <si>
    <t xml:space="preserve">951  0502  0510020300  240 </t>
  </si>
  <si>
    <t>951  0502  0510020300  244</t>
  </si>
  <si>
    <t>Расходы на разработку проектно-сметной документации на строительство и реконструкцию объектов газификации в рамках подпрограммы "Развитие жилищно-коммунального хозяйства Пролетарского сельского поселения" муниципальной программы Пролетарского сельского поселения "Благоустройство территории и жилищно-коммунальное хозяйство"</t>
  </si>
  <si>
    <t xml:space="preserve">951  0502  05100S3560  000  </t>
  </si>
  <si>
    <t xml:space="preserve">951  0502  05100S3560  200  </t>
  </si>
  <si>
    <t xml:space="preserve">951  0502  05100S3560  240  </t>
  </si>
  <si>
    <t xml:space="preserve">951  0502  05100S3560  244  </t>
  </si>
  <si>
    <t>Мероприятия по благоустройству общественных территорий населенных пунктов Пролетарского сельского поселения в рамках подпрограммы "Благоустройство общественных территорий Пролетарского сельского поселения" муниципальной программы Пролетарского сельского поселения "Формирование современной городской среды на территории Пролетарского сельского поселения"</t>
  </si>
  <si>
    <t xml:space="preserve">951  0503  0810020180  000  </t>
  </si>
  <si>
    <t xml:space="preserve">951  0503  0810020180  200  </t>
  </si>
  <si>
    <t xml:space="preserve">951  0503  0810020180  240  </t>
  </si>
  <si>
    <t xml:space="preserve">951  0503  0810020180  244  </t>
  </si>
  <si>
    <t xml:space="preserve">Источники финансирования дефицитов бюджетов - всего в том числе: </t>
  </si>
  <si>
    <t>ИСТОЧНИКИ ВНУТРЕННЕГО ФИНАНСИРОВАНИЯ ДЕФИЦИТОВ БЮДЖЕТОВ</t>
  </si>
  <si>
    <t>Изменение остатков средств на счетах по учету средств бюджетов</t>
  </si>
  <si>
    <t>Дотация бюджетам бюджетной системы Российской Федерации</t>
  </si>
  <si>
    <t>Дотация бюджетам на поддержку мер по обеспечению сбалансированности бюджетов</t>
  </si>
  <si>
    <t>Дотации бюджетам сельских поселений на поддержку мер по обеспечению сбалансированности бюджетов</t>
  </si>
  <si>
    <t>000 2 02 10000 00 0000 000</t>
  </si>
  <si>
    <t>Доходы от продажи материальных и нематериальных активов</t>
  </si>
  <si>
    <t xml:space="preserve">000 1 14 00000 00 0000 000 </t>
  </si>
  <si>
    <t xml:space="preserve">000 1 14 02000 00 0000 000 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</si>
  <si>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казенных).</t>
  </si>
  <si>
    <t xml:space="preserve">000 1 14 02050 10 0000 140 </t>
  </si>
  <si>
    <t>Доходы от реализации имущества, находящегося в  собственности сельских поселений (за исключением движимого имущества муниципальных бюджетных и автономных учреждений, а также имущества  муниципальных унитарных предприятий, в том числе казенных) в части реализации основных средств по указанному имуществу.</t>
  </si>
  <si>
    <t>000 1 14 02053 10 0000 410</t>
  </si>
  <si>
    <t>Доходы от реализации иного имущества, находящегося в  собственности сельских поселений (за исключением имущества муниципальных бюджетных и автономных учреждений, а также имущества  муниципальных унитарных предприятий, в том числе казенных) в части реализации основных средств по указанному имуществу.</t>
  </si>
  <si>
    <t xml:space="preserve">951  0801  0620071180  000  </t>
  </si>
  <si>
    <t xml:space="preserve">951  0801  0620071180  600  </t>
  </si>
  <si>
    <t xml:space="preserve">951  0801  0620071180  610  </t>
  </si>
  <si>
    <t>Расходы за счет средств резервного фонда Правительства Ростовской области в рамках подпрограммы "Развитие культурно-досуговой деятельности" муниципальной прграммы Пролетарского сельского поселения "Развитие культуры"</t>
  </si>
  <si>
    <t>Субсидии бюджетным учреждениям на иные цели</t>
  </si>
  <si>
    <t xml:space="preserve">951  0801  0620071180  612  </t>
  </si>
  <si>
    <t>Реализация функций органа местного самоуправления Пролетарского сельского поселения</t>
  </si>
  <si>
    <t>Иные непрограммные мероприятия</t>
  </si>
  <si>
    <t xml:space="preserve"> на 1февраля 2019 г.</t>
  </si>
  <si>
    <t>01.02.2019</t>
  </si>
  <si>
    <t>000 2 02 15002 00 0000 150</t>
  </si>
  <si>
    <t>000 2 02 15002 10 0000 150</t>
  </si>
  <si>
    <t>000 2 02 30000 00 0000 150</t>
  </si>
  <si>
    <t>000 2 02 30024 00 0000 150</t>
  </si>
  <si>
    <t>000 2 02 30024 10 0000 150</t>
  </si>
  <si>
    <t>000 2 02 35118 00 0000 150</t>
  </si>
  <si>
    <t>000 2 02 35118 10 0000 150</t>
  </si>
  <si>
    <t>000 2 02 40000 00 0000 150</t>
  </si>
  <si>
    <t>000 2 02 40014 00 0000 150</t>
  </si>
  <si>
    <t>000 2 02 40014 10 0000 150</t>
  </si>
  <si>
    <t>ДОХОДЫ ОТ ОКАЗАНИЯ ПЛАТНЫХ УСЛУГ И КОМПЕНСАЦИИ ЗАТРАТ ГОСУДАРСТВА</t>
  </si>
  <si>
    <t>000 1 13 02990 00 0000 130</t>
  </si>
  <si>
    <t>Доходы от компесации затрат государства</t>
  </si>
  <si>
    <t>Прочие доходы от компесации затрат государства</t>
  </si>
  <si>
    <t>Прочие доходы от компесации затрат бюджетов сельских поселений</t>
  </si>
  <si>
    <t xml:space="preserve">951  0310  0310000000  000  </t>
  </si>
  <si>
    <t xml:space="preserve">951  0310  0310020030  000  </t>
  </si>
  <si>
    <t xml:space="preserve">951  0310  0310020030  200 </t>
  </si>
  <si>
    <t xml:space="preserve">951  0310  0310020030  240 </t>
  </si>
  <si>
    <t>951  0310  0310020030  244</t>
  </si>
  <si>
    <t xml:space="preserve">Подпрограмма «Пожарная безопасность» </t>
  </si>
  <si>
    <t xml:space="preserve">951  0801  0610000000  000  </t>
  </si>
  <si>
    <t xml:space="preserve">951  0801  0610000590  000  </t>
  </si>
  <si>
    <t xml:space="preserve">951  0801  0610000590  600  </t>
  </si>
  <si>
    <t xml:space="preserve">951  0801  0610000590  610  </t>
  </si>
  <si>
    <t xml:space="preserve">951  0801  0610000590  611  </t>
  </si>
  <si>
    <t>Подпрограмма "Профилактика экстремизма и терроризма"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</si>
  <si>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экстремизма"</t>
  </si>
  <si>
    <t>Мероприятия по пропаганде противодействию экстремизму и терроризму в рамках подпрограммы "Профилактика  терроризма и экстремизма"  муниципальной программы Пролетарского сельского поселения "Обеспечение пожарной безопасности, безопасности людей на водных объектах, профилактика терроризма и экстремизма"</t>
  </si>
  <si>
    <t>951 0113 0330020000 000</t>
  </si>
  <si>
    <t>951 0113 0330020070 000</t>
  </si>
  <si>
    <t>951 0113 0330020070 200</t>
  </si>
  <si>
    <t>951 0113 0330020070 240</t>
  </si>
  <si>
    <t>951 0113 0330020070 244</t>
  </si>
  <si>
    <t>Бюджетные кредиты от других бюджетов бюджетной системы РФ</t>
  </si>
  <si>
    <t>951 01 03 00 00 00 0000 000</t>
  </si>
  <si>
    <t>Бюджетные кредиты от других бюджетов бюджетной системы РФ в валюте РФ</t>
  </si>
  <si>
    <t>951 01 03 01 00 00 0000 000</t>
  </si>
  <si>
    <t>Получение бюджетных кредитов от других бюджетов бюджетной системы РФ в валюте РФ</t>
  </si>
  <si>
    <t>951 01 03 01 00 00 0000 700</t>
  </si>
  <si>
    <t>Получение  кредитов от других бюджетов бюджетной системы РФ бюджетами сельских поселений  в валюте РФ</t>
  </si>
  <si>
    <t>951 01 03 01 00 10 0000 710</t>
  </si>
  <si>
    <t>Погашение бюджетных кредитов, полученных от других бюджетов бюджетной системы РФ в валюте РФ</t>
  </si>
  <si>
    <t>951 01 03 01 00 00 0000 800</t>
  </si>
  <si>
    <t>Погашение бюджетами сельских поселений кредитов от других бюджетов бюджетной системы  РФ в валюте РФ</t>
  </si>
  <si>
    <t>951 01 03 01 00 00 0000 810</t>
  </si>
</sst>
</file>

<file path=xl/styles.xml><?xml version="1.0" encoding="utf-8"?>
<styleSheet xmlns="http://schemas.openxmlformats.org/spreadsheetml/2006/main">
  <fonts count="24">
    <font>
      <sz val="10"/>
      <name val="Arial Cyr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color rgb="FF000000"/>
      <name val="Calibri"/>
      <family val="2"/>
      <scheme val="minor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11" fillId="0" borderId="0"/>
  </cellStyleXfs>
  <cellXfs count="187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49" fontId="4" fillId="0" borderId="9" xfId="0" applyNumberFormat="1" applyFont="1" applyBorder="1" applyAlignment="1">
      <alignment horizontal="centerContinuous"/>
    </xf>
    <xf numFmtId="0" fontId="4" fillId="0" borderId="0" xfId="0" applyFont="1" applyAlignment="1">
      <alignment horizontal="centerContinuous"/>
    </xf>
    <xf numFmtId="49" fontId="4" fillId="0" borderId="5" xfId="0" applyNumberFormat="1" applyFont="1" applyBorder="1" applyAlignment="1">
      <alignment horizontal="center"/>
    </xf>
    <xf numFmtId="49" fontId="4" fillId="0" borderId="0" xfId="0" applyNumberFormat="1" applyFont="1"/>
    <xf numFmtId="49" fontId="4" fillId="0" borderId="12" xfId="0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Continuous"/>
    </xf>
    <xf numFmtId="49" fontId="4" fillId="0" borderId="6" xfId="0" applyNumberFormat="1" applyFont="1" applyBorder="1" applyAlignment="1">
      <alignment horizontal="centerContinuous"/>
    </xf>
    <xf numFmtId="49" fontId="4" fillId="0" borderId="0" xfId="0" applyNumberFormat="1" applyFont="1" applyBorder="1" applyAlignment="1">
      <alignment horizontal="centerContinuous"/>
    </xf>
    <xf numFmtId="0" fontId="4" fillId="0" borderId="10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9" fontId="4" fillId="0" borderId="1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11" xfId="0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wrapText="1"/>
    </xf>
    <xf numFmtId="49" fontId="4" fillId="0" borderId="0" xfId="0" applyNumberFormat="1" applyFont="1" applyBorder="1" applyAlignment="1">
      <alignment horizontal="center"/>
    </xf>
    <xf numFmtId="49" fontId="4" fillId="0" borderId="0" xfId="0" applyNumberFormat="1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/>
    <xf numFmtId="0" fontId="6" fillId="0" borderId="0" xfId="0" applyFont="1" applyAlignment="1">
      <alignment horizontal="centerContinuous"/>
    </xf>
    <xf numFmtId="0" fontId="6" fillId="0" borderId="0" xfId="0" applyFont="1" applyBorder="1" applyAlignment="1"/>
    <xf numFmtId="0" fontId="4" fillId="0" borderId="4" xfId="0" applyFont="1" applyBorder="1" applyAlignment="1">
      <alignment horizontal="left"/>
    </xf>
    <xf numFmtId="0" fontId="4" fillId="0" borderId="4" xfId="0" applyFont="1" applyBorder="1" applyAlignment="1"/>
    <xf numFmtId="49" fontId="4" fillId="0" borderId="4" xfId="0" applyNumberFormat="1" applyFont="1" applyBorder="1"/>
    <xf numFmtId="0" fontId="4" fillId="0" borderId="4" xfId="0" applyFont="1" applyBorder="1"/>
    <xf numFmtId="49" fontId="4" fillId="0" borderId="4" xfId="0" applyNumberFormat="1" applyFont="1" applyBorder="1" applyAlignment="1">
      <alignment horizontal="left"/>
    </xf>
    <xf numFmtId="0" fontId="7" fillId="0" borderId="0" xfId="0" applyFont="1" applyBorder="1" applyAlignment="1"/>
    <xf numFmtId="0" fontId="4" fillId="2" borderId="0" xfId="0" applyFont="1" applyFill="1"/>
    <xf numFmtId="49" fontId="4" fillId="0" borderId="16" xfId="0" applyNumberFormat="1" applyFont="1" applyBorder="1" applyAlignment="1">
      <alignment horizontal="center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18" xfId="0" applyNumberFormat="1" applyFont="1" applyBorder="1" applyAlignment="1">
      <alignment horizontal="center"/>
    </xf>
    <xf numFmtId="49" fontId="4" fillId="0" borderId="19" xfId="0" applyNumberFormat="1" applyFont="1" applyBorder="1" applyAlignment="1">
      <alignment horizontal="center"/>
    </xf>
    <xf numFmtId="49" fontId="5" fillId="3" borderId="11" xfId="2" applyNumberFormat="1" applyFont="1" applyFill="1" applyBorder="1" applyAlignment="1">
      <alignment horizontal="center"/>
    </xf>
    <xf numFmtId="49" fontId="5" fillId="2" borderId="11" xfId="2" applyNumberFormat="1" applyFont="1" applyFill="1" applyBorder="1" applyAlignment="1">
      <alignment horizontal="center"/>
    </xf>
    <xf numFmtId="49" fontId="4" fillId="0" borderId="0" xfId="0" applyNumberFormat="1" applyFont="1" applyAlignment="1">
      <alignment horizontal="right"/>
    </xf>
    <xf numFmtId="0" fontId="4" fillId="2" borderId="0" xfId="0" applyFont="1" applyFill="1" applyAlignment="1">
      <alignment vertical="distributed" wrapText="1"/>
    </xf>
    <xf numFmtId="0" fontId="7" fillId="2" borderId="0" xfId="0" applyFont="1" applyFill="1" applyBorder="1" applyAlignment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/>
    <xf numFmtId="0" fontId="4" fillId="2" borderId="0" xfId="0" applyFont="1" applyFill="1" applyBorder="1" applyAlignment="1">
      <alignment vertical="distributed" wrapText="1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/>
    <xf numFmtId="49" fontId="4" fillId="2" borderId="0" xfId="0" applyNumberFormat="1" applyFont="1" applyFill="1" applyBorder="1"/>
    <xf numFmtId="4" fontId="9" fillId="2" borderId="11" xfId="0" applyNumberFormat="1" applyFont="1" applyFill="1" applyBorder="1" applyAlignment="1">
      <alignment horizontal="right"/>
    </xf>
    <xf numFmtId="0" fontId="4" fillId="4" borderId="0" xfId="0" applyFont="1" applyFill="1"/>
    <xf numFmtId="49" fontId="5" fillId="5" borderId="11" xfId="2" applyNumberFormat="1" applyFont="1" applyFill="1" applyBorder="1" applyAlignment="1">
      <alignment horizontal="center"/>
    </xf>
    <xf numFmtId="4" fontId="12" fillId="2" borderId="11" xfId="0" applyNumberFormat="1" applyFont="1" applyFill="1" applyBorder="1" applyAlignment="1">
      <alignment horizontal="right"/>
    </xf>
    <xf numFmtId="0" fontId="9" fillId="2" borderId="10" xfId="0" applyNumberFormat="1" applyFont="1" applyFill="1" applyBorder="1" applyAlignment="1">
      <alignment horizontal="justify" vertical="top" wrapText="1"/>
    </xf>
    <xf numFmtId="0" fontId="9" fillId="2" borderId="7" xfId="0" applyNumberFormat="1" applyFont="1" applyFill="1" applyBorder="1" applyAlignment="1">
      <alignment horizontal="justify" vertical="top" wrapText="1"/>
    </xf>
    <xf numFmtId="0" fontId="13" fillId="2" borderId="11" xfId="2" applyNumberFormat="1" applyFont="1" applyFill="1" applyBorder="1" applyAlignment="1">
      <alignment horizontal="justify" vertical="top" wrapText="1"/>
    </xf>
    <xf numFmtId="0" fontId="13" fillId="3" borderId="11" xfId="2" applyNumberFormat="1" applyFont="1" applyFill="1" applyBorder="1" applyAlignment="1">
      <alignment horizontal="justify" vertical="top" wrapText="1"/>
    </xf>
    <xf numFmtId="0" fontId="13" fillId="2" borderId="11" xfId="2" applyNumberFormat="1" applyFont="1" applyFill="1" applyBorder="1" applyAlignment="1">
      <alignment horizontal="left" vertical="top" wrapText="1"/>
    </xf>
    <xf numFmtId="49" fontId="13" fillId="2" borderId="11" xfId="2" applyNumberFormat="1" applyFont="1" applyFill="1" applyBorder="1"/>
    <xf numFmtId="4" fontId="14" fillId="2" borderId="11" xfId="2" applyNumberFormat="1" applyFont="1" applyFill="1" applyBorder="1" applyAlignment="1">
      <alignment horizontal="right"/>
    </xf>
    <xf numFmtId="4" fontId="13" fillId="2" borderId="11" xfId="2" applyNumberFormat="1" applyFont="1" applyFill="1" applyBorder="1" applyAlignment="1">
      <alignment horizontal="right"/>
    </xf>
    <xf numFmtId="4" fontId="13" fillId="2" borderId="11" xfId="3" applyNumberFormat="1" applyFont="1" applyFill="1" applyBorder="1" applyAlignment="1">
      <alignment horizontal="right"/>
    </xf>
    <xf numFmtId="49" fontId="13" fillId="3" borderId="11" xfId="2" applyNumberFormat="1" applyFont="1" applyFill="1" applyBorder="1"/>
    <xf numFmtId="4" fontId="13" fillId="3" borderId="11" xfId="2" applyNumberFormat="1" applyFont="1" applyFill="1" applyBorder="1" applyAlignment="1">
      <alignment horizontal="right"/>
    </xf>
    <xf numFmtId="4" fontId="13" fillId="3" borderId="11" xfId="3" applyNumberFormat="1" applyFont="1" applyFill="1" applyBorder="1" applyAlignment="1">
      <alignment horizontal="right"/>
    </xf>
    <xf numFmtId="4" fontId="9" fillId="3" borderId="11" xfId="0" applyNumberFormat="1" applyFont="1" applyFill="1" applyBorder="1" applyAlignment="1">
      <alignment horizontal="right"/>
    </xf>
    <xf numFmtId="49" fontId="13" fillId="5" borderId="11" xfId="2" applyNumberFormat="1" applyFont="1" applyFill="1" applyBorder="1"/>
    <xf numFmtId="49" fontId="9" fillId="0" borderId="17" xfId="0" applyNumberFormat="1" applyFont="1" applyBorder="1" applyAlignment="1">
      <alignment horizontal="center" wrapText="1"/>
    </xf>
    <xf numFmtId="4" fontId="9" fillId="0" borderId="17" xfId="0" applyNumberFormat="1" applyFont="1" applyBorder="1" applyAlignment="1">
      <alignment horizontal="center" wrapText="1"/>
    </xf>
    <xf numFmtId="4" fontId="9" fillId="0" borderId="17" xfId="0" applyNumberFormat="1" applyFont="1" applyBorder="1" applyAlignment="1">
      <alignment horizontal="center"/>
    </xf>
    <xf numFmtId="49" fontId="9" fillId="0" borderId="11" xfId="0" applyNumberFormat="1" applyFont="1" applyBorder="1" applyAlignment="1">
      <alignment horizontal="center"/>
    </xf>
    <xf numFmtId="4" fontId="9" fillId="0" borderId="11" xfId="0" applyNumberFormat="1" applyFont="1" applyBorder="1" applyAlignment="1">
      <alignment horizontal="center"/>
    </xf>
    <xf numFmtId="4" fontId="9" fillId="0" borderId="11" xfId="0" applyNumberFormat="1" applyFont="1" applyBorder="1" applyAlignment="1">
      <alignment horizontal="center" wrapText="1"/>
    </xf>
    <xf numFmtId="4" fontId="9" fillId="2" borderId="11" xfId="0" applyNumberFormat="1" applyFont="1" applyFill="1" applyBorder="1" applyAlignment="1">
      <alignment horizontal="center" wrapText="1"/>
    </xf>
    <xf numFmtId="0" fontId="9" fillId="0" borderId="11" xfId="0" applyNumberFormat="1" applyFont="1" applyBorder="1" applyAlignment="1">
      <alignment horizontal="center"/>
    </xf>
    <xf numFmtId="4" fontId="9" fillId="0" borderId="11" xfId="0" applyNumberFormat="1" applyFont="1" applyBorder="1" applyAlignment="1">
      <alignment horizontal="right" wrapText="1"/>
    </xf>
    <xf numFmtId="4" fontId="9" fillId="2" borderId="11" xfId="0" applyNumberFormat="1" applyFont="1" applyFill="1" applyBorder="1" applyAlignment="1">
      <alignment horizontal="center"/>
    </xf>
    <xf numFmtId="0" fontId="9" fillId="0" borderId="1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right" wrapText="1"/>
    </xf>
    <xf numFmtId="4" fontId="9" fillId="2" borderId="1" xfId="0" applyNumberFormat="1" applyFont="1" applyFill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15" fillId="2" borderId="11" xfId="0" applyFont="1" applyFill="1" applyBorder="1" applyAlignment="1">
      <alignment vertical="distributed" wrapText="1"/>
    </xf>
    <xf numFmtId="0" fontId="16" fillId="2" borderId="11" xfId="0" applyFont="1" applyFill="1" applyBorder="1" applyAlignment="1">
      <alignment vertical="distributed" wrapText="1"/>
    </xf>
    <xf numFmtId="0" fontId="17" fillId="2" borderId="20" xfId="0" applyNumberFormat="1" applyFont="1" applyFill="1" applyBorder="1" applyAlignment="1">
      <alignment wrapText="1"/>
    </xf>
    <xf numFmtId="0" fontId="16" fillId="2" borderId="11" xfId="0" applyFont="1" applyFill="1" applyBorder="1" applyAlignment="1">
      <alignment vertical="distributed" wrapText="1" readingOrder="1"/>
    </xf>
    <xf numFmtId="0" fontId="16" fillId="2" borderId="11" xfId="0" applyFont="1" applyFill="1" applyBorder="1" applyAlignment="1">
      <alignment vertical="top" wrapText="1"/>
    </xf>
    <xf numFmtId="0" fontId="17" fillId="2" borderId="21" xfId="0" applyNumberFormat="1" applyFont="1" applyFill="1" applyBorder="1" applyAlignment="1">
      <alignment wrapText="1"/>
    </xf>
    <xf numFmtId="0" fontId="17" fillId="2" borderId="24" xfId="0" applyNumberFormat="1" applyFont="1" applyFill="1" applyBorder="1" applyAlignment="1">
      <alignment wrapText="1"/>
    </xf>
    <xf numFmtId="0" fontId="17" fillId="2" borderId="22" xfId="0" applyNumberFormat="1" applyFont="1" applyFill="1" applyBorder="1" applyAlignment="1">
      <alignment wrapText="1"/>
    </xf>
    <xf numFmtId="0" fontId="17" fillId="2" borderId="0" xfId="0" applyFont="1" applyFill="1" applyAlignment="1">
      <alignment wrapText="1"/>
    </xf>
    <xf numFmtId="0" fontId="17" fillId="2" borderId="21" xfId="5" applyNumberFormat="1" applyFont="1" applyFill="1" applyBorder="1" applyAlignment="1">
      <alignment wrapText="1"/>
    </xf>
    <xf numFmtId="0" fontId="17" fillId="2" borderId="0" xfId="5" applyNumberFormat="1" applyFont="1" applyFill="1" applyBorder="1" applyAlignment="1">
      <alignment wrapText="1"/>
    </xf>
    <xf numFmtId="0" fontId="16" fillId="2" borderId="23" xfId="6" applyNumberFormat="1" applyFont="1" applyFill="1" applyBorder="1" applyAlignment="1">
      <alignment horizontal="left" wrapText="1" readingOrder="1"/>
    </xf>
    <xf numFmtId="0" fontId="17" fillId="2" borderId="11" xfId="0" applyFont="1" applyFill="1" applyBorder="1" applyAlignment="1">
      <alignment wrapText="1"/>
    </xf>
    <xf numFmtId="0" fontId="18" fillId="2" borderId="21" xfId="0" applyFont="1" applyFill="1" applyBorder="1" applyAlignment="1">
      <alignment horizontal="left" wrapText="1"/>
    </xf>
    <xf numFmtId="0" fontId="18" fillId="2" borderId="24" xfId="0" applyFont="1" applyFill="1" applyBorder="1" applyAlignment="1">
      <alignment horizontal="left" wrapText="1"/>
    </xf>
    <xf numFmtId="0" fontId="17" fillId="2" borderId="11" xfId="0" applyFont="1" applyFill="1" applyBorder="1" applyAlignment="1">
      <alignment vertical="distributed" wrapText="1"/>
    </xf>
    <xf numFmtId="0" fontId="18" fillId="2" borderId="25" xfId="0" applyFont="1" applyFill="1" applyBorder="1" applyAlignment="1">
      <alignment horizontal="left" wrapText="1"/>
    </xf>
    <xf numFmtId="0" fontId="16" fillId="4" borderId="11" xfId="0" applyFont="1" applyFill="1" applyBorder="1" applyAlignment="1">
      <alignment vertical="distributed" wrapText="1"/>
    </xf>
    <xf numFmtId="0" fontId="16" fillId="2" borderId="11" xfId="0" applyFont="1" applyFill="1" applyBorder="1" applyAlignment="1">
      <alignment vertical="justify" wrapText="1"/>
    </xf>
    <xf numFmtId="0" fontId="16" fillId="2" borderId="11" xfId="0" applyFont="1" applyFill="1" applyBorder="1" applyAlignment="1">
      <alignment wrapText="1"/>
    </xf>
    <xf numFmtId="0" fontId="16" fillId="2" borderId="0" xfId="0" applyFont="1" applyFill="1"/>
    <xf numFmtId="0" fontId="16" fillId="2" borderId="0" xfId="0" applyFont="1" applyFill="1" applyAlignment="1">
      <alignment wrapText="1"/>
    </xf>
    <xf numFmtId="0" fontId="15" fillId="2" borderId="11" xfId="0" applyFont="1" applyFill="1" applyBorder="1" applyAlignment="1">
      <alignment wrapText="1"/>
    </xf>
    <xf numFmtId="0" fontId="16" fillId="2" borderId="11" xfId="0" applyFont="1" applyFill="1" applyBorder="1" applyAlignment="1">
      <alignment horizontal="left" vertical="top" wrapText="1"/>
    </xf>
    <xf numFmtId="0" fontId="7" fillId="2" borderId="11" xfId="0" applyFont="1" applyFill="1" applyBorder="1" applyAlignment="1">
      <alignment vertical="distributed" wrapText="1"/>
    </xf>
    <xf numFmtId="0" fontId="16" fillId="2" borderId="11" xfId="0" applyFont="1" applyFill="1" applyBorder="1" applyAlignment="1">
      <alignment horizontal="center" wrapText="1"/>
    </xf>
    <xf numFmtId="0" fontId="19" fillId="2" borderId="11" xfId="0" applyFont="1" applyFill="1" applyBorder="1" applyAlignment="1">
      <alignment horizontal="center"/>
    </xf>
    <xf numFmtId="0" fontId="16" fillId="2" borderId="11" xfId="0" applyFont="1" applyFill="1" applyBorder="1" applyAlignment="1">
      <alignment horizontal="center" vertical="distributed" wrapText="1"/>
    </xf>
    <xf numFmtId="0" fontId="16" fillId="2" borderId="11" xfId="0" applyFont="1" applyFill="1" applyBorder="1" applyAlignment="1">
      <alignment horizontal="center"/>
    </xf>
    <xf numFmtId="0" fontId="16" fillId="2" borderId="11" xfId="0" applyFont="1" applyFill="1" applyBorder="1" applyAlignment="1">
      <alignment horizontal="center" vertical="top" wrapText="1"/>
    </xf>
    <xf numFmtId="4" fontId="19" fillId="2" borderId="11" xfId="0" applyNumberFormat="1" applyFont="1" applyFill="1" applyBorder="1" applyAlignment="1">
      <alignment horizontal="right"/>
    </xf>
    <xf numFmtId="4" fontId="19" fillId="2" borderId="11" xfId="0" applyNumberFormat="1" applyFont="1" applyFill="1" applyBorder="1" applyAlignment="1"/>
    <xf numFmtId="4" fontId="20" fillId="2" borderId="11" xfId="0" applyNumberFormat="1" applyFont="1" applyFill="1" applyBorder="1" applyAlignment="1">
      <alignment horizontal="right"/>
    </xf>
    <xf numFmtId="4" fontId="20" fillId="2" borderId="11" xfId="0" applyNumberFormat="1" applyFont="1" applyFill="1" applyBorder="1" applyAlignment="1"/>
    <xf numFmtId="0" fontId="21" fillId="2" borderId="11" xfId="0" applyFont="1" applyFill="1" applyBorder="1" applyAlignment="1">
      <alignment horizontal="center"/>
    </xf>
    <xf numFmtId="4" fontId="21" fillId="2" borderId="11" xfId="0" applyNumberFormat="1" applyFont="1" applyFill="1" applyBorder="1"/>
    <xf numFmtId="4" fontId="21" fillId="2" borderId="11" xfId="0" applyNumberFormat="1" applyFont="1" applyFill="1" applyBorder="1" applyAlignment="1">
      <alignment horizontal="right"/>
    </xf>
    <xf numFmtId="4" fontId="19" fillId="2" borderId="10" xfId="0" applyNumberFormat="1" applyFont="1" applyFill="1" applyBorder="1" applyAlignment="1"/>
    <xf numFmtId="0" fontId="19" fillId="4" borderId="11" xfId="0" applyFont="1" applyFill="1" applyBorder="1" applyAlignment="1">
      <alignment horizontal="center"/>
    </xf>
    <xf numFmtId="4" fontId="19" fillId="4" borderId="11" xfId="0" applyNumberFormat="1" applyFont="1" applyFill="1" applyBorder="1" applyAlignment="1">
      <alignment horizontal="right"/>
    </xf>
    <xf numFmtId="4" fontId="20" fillId="2" borderId="10" xfId="0" applyNumberFormat="1" applyFont="1" applyFill="1" applyBorder="1" applyAlignment="1"/>
    <xf numFmtId="4" fontId="19" fillId="2" borderId="7" xfId="0" applyNumberFormat="1" applyFont="1" applyFill="1" applyBorder="1" applyAlignment="1"/>
    <xf numFmtId="3" fontId="19" fillId="2" borderId="11" xfId="0" applyNumberFormat="1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49" fontId="19" fillId="2" borderId="11" xfId="0" applyNumberFormat="1" applyFont="1" applyFill="1" applyBorder="1" applyAlignment="1">
      <alignment horizontal="center"/>
    </xf>
    <xf numFmtId="0" fontId="21" fillId="2" borderId="11" xfId="0" applyFont="1" applyFill="1" applyBorder="1" applyAlignment="1">
      <alignment horizontal="center" wrapText="1"/>
    </xf>
    <xf numFmtId="49" fontId="21" fillId="2" borderId="11" xfId="0" applyNumberFormat="1" applyFont="1" applyFill="1" applyBorder="1" applyAlignment="1">
      <alignment horizontal="center"/>
    </xf>
    <xf numFmtId="4" fontId="22" fillId="2" borderId="11" xfId="0" applyNumberFormat="1" applyFont="1" applyFill="1" applyBorder="1" applyAlignment="1">
      <alignment horizontal="center"/>
    </xf>
    <xf numFmtId="4" fontId="22" fillId="2" borderId="11" xfId="0" applyNumberFormat="1" applyFont="1" applyFill="1" applyBorder="1" applyAlignment="1">
      <alignment horizontal="right"/>
    </xf>
    <xf numFmtId="0" fontId="23" fillId="0" borderId="10" xfId="0" applyFont="1" applyBorder="1" applyAlignment="1">
      <alignment horizontal="left"/>
    </xf>
    <xf numFmtId="0" fontId="23" fillId="0" borderId="8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49" fontId="23" fillId="0" borderId="10" xfId="0" applyNumberFormat="1" applyFont="1" applyBorder="1" applyAlignment="1">
      <alignment horizontal="center" vertical="center"/>
    </xf>
    <xf numFmtId="0" fontId="23" fillId="0" borderId="2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49" fontId="23" fillId="0" borderId="2" xfId="0" applyNumberFormat="1" applyFont="1" applyBorder="1" applyAlignment="1">
      <alignment horizontal="center" vertical="center"/>
    </xf>
    <xf numFmtId="0" fontId="23" fillId="0" borderId="2" xfId="0" applyFont="1" applyBorder="1" applyAlignment="1">
      <alignment horizontal="left"/>
    </xf>
    <xf numFmtId="49" fontId="23" fillId="0" borderId="0" xfId="0" applyNumberFormat="1" applyFont="1" applyBorder="1" applyAlignment="1">
      <alignment horizontal="center"/>
    </xf>
    <xf numFmtId="0" fontId="23" fillId="0" borderId="0" xfId="0" applyFont="1" applyAlignment="1">
      <alignment horizontal="left"/>
    </xf>
    <xf numFmtId="49" fontId="23" fillId="0" borderId="0" xfId="0" applyNumberFormat="1" applyFont="1"/>
    <xf numFmtId="0" fontId="23" fillId="0" borderId="0" xfId="0" applyFont="1" applyAlignment="1"/>
    <xf numFmtId="0" fontId="23" fillId="0" borderId="0" xfId="0" applyFont="1" applyBorder="1" applyAlignment="1">
      <alignment horizontal="center"/>
    </xf>
    <xf numFmtId="0" fontId="21" fillId="0" borderId="14" xfId="0" applyNumberFormat="1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wrapText="1"/>
    </xf>
    <xf numFmtId="0" fontId="23" fillId="0" borderId="0" xfId="0" applyFont="1" applyBorder="1" applyAlignment="1">
      <alignment horizontal="left"/>
    </xf>
    <xf numFmtId="49" fontId="23" fillId="0" borderId="0" xfId="0" applyNumberFormat="1" applyFont="1" applyBorder="1" applyAlignment="1">
      <alignment horizontal="center" wrapText="1"/>
    </xf>
    <xf numFmtId="4" fontId="19" fillId="2" borderId="11" xfId="0" applyNumberFormat="1" applyFont="1" applyFill="1" applyBorder="1" applyAlignment="1">
      <alignment horizontal="right"/>
    </xf>
    <xf numFmtId="0" fontId="19" fillId="2" borderId="11" xfId="0" applyFont="1" applyFill="1" applyBorder="1" applyAlignment="1">
      <alignment horizontal="center"/>
    </xf>
    <xf numFmtId="0" fontId="17" fillId="2" borderId="26" xfId="5" applyNumberFormat="1" applyFont="1" applyFill="1" applyBorder="1" applyAlignment="1">
      <alignment wrapText="1"/>
    </xf>
    <xf numFmtId="4" fontId="19" fillId="2" borderId="11" xfId="0" applyNumberFormat="1" applyFont="1" applyFill="1" applyBorder="1" applyAlignment="1">
      <alignment horizontal="right"/>
    </xf>
    <xf numFmtId="0" fontId="19" fillId="2" borderId="11" xfId="0" applyFont="1" applyFill="1" applyBorder="1" applyAlignment="1">
      <alignment horizontal="center"/>
    </xf>
    <xf numFmtId="4" fontId="19" fillId="2" borderId="11" xfId="0" applyNumberFormat="1" applyFont="1" applyFill="1" applyBorder="1" applyAlignment="1">
      <alignment horizontal="right"/>
    </xf>
    <xf numFmtId="0" fontId="19" fillId="2" borderId="11" xfId="0" applyFont="1" applyFill="1" applyBorder="1" applyAlignment="1">
      <alignment horizontal="center"/>
    </xf>
    <xf numFmtId="0" fontId="16" fillId="2" borderId="11" xfId="0" applyFont="1" applyFill="1" applyBorder="1" applyAlignment="1">
      <alignment vertical="center" wrapText="1"/>
    </xf>
    <xf numFmtId="4" fontId="19" fillId="2" borderId="11" xfId="0" applyNumberFormat="1" applyFont="1" applyFill="1" applyBorder="1" applyAlignment="1">
      <alignment horizontal="right"/>
    </xf>
    <xf numFmtId="0" fontId="13" fillId="2" borderId="11" xfId="2" applyNumberFormat="1" applyFont="1" applyFill="1" applyBorder="1" applyAlignment="1">
      <alignment horizontal="center" vertical="top" wrapText="1"/>
    </xf>
    <xf numFmtId="4" fontId="4" fillId="0" borderId="0" xfId="0" applyNumberFormat="1" applyFont="1"/>
    <xf numFmtId="4" fontId="19" fillId="2" borderId="11" xfId="0" applyNumberFormat="1" applyFont="1" applyFill="1" applyBorder="1" applyAlignment="1">
      <alignment horizontal="right"/>
    </xf>
    <xf numFmtId="0" fontId="19" fillId="2" borderId="11" xfId="0" applyFont="1" applyFill="1" applyBorder="1" applyAlignment="1">
      <alignment horizontal="center"/>
    </xf>
    <xf numFmtId="0" fontId="16" fillId="2" borderId="27" xfId="6" applyNumberFormat="1" applyFont="1" applyFill="1" applyBorder="1" applyAlignment="1">
      <alignment horizontal="left" wrapText="1" readingOrder="1"/>
    </xf>
    <xf numFmtId="0" fontId="16" fillId="2" borderId="11" xfId="0" applyFont="1" applyFill="1" applyBorder="1" applyAlignment="1">
      <alignment vertical="distributed"/>
    </xf>
    <xf numFmtId="4" fontId="19" fillId="2" borderId="11" xfId="0" applyNumberFormat="1" applyFont="1" applyFill="1" applyBorder="1" applyAlignment="1">
      <alignment horizontal="right"/>
    </xf>
    <xf numFmtId="0" fontId="16" fillId="3" borderId="11" xfId="0" applyFont="1" applyFill="1" applyBorder="1" applyAlignment="1">
      <alignment vertical="distributed" wrapText="1"/>
    </xf>
    <xf numFmtId="49" fontId="13" fillId="2" borderId="11" xfId="2" applyNumberFormat="1" applyFont="1" applyFill="1" applyBorder="1" applyAlignment="1">
      <alignment horizontal="left"/>
    </xf>
    <xf numFmtId="4" fontId="19" fillId="2" borderId="11" xfId="0" applyNumberFormat="1" applyFont="1" applyFill="1" applyBorder="1" applyAlignment="1">
      <alignment horizontal="right"/>
    </xf>
    <xf numFmtId="0" fontId="19" fillId="2" borderId="11" xfId="0" applyFont="1" applyFill="1" applyBorder="1" applyAlignment="1">
      <alignment horizontal="center"/>
    </xf>
    <xf numFmtId="4" fontId="8" fillId="2" borderId="11" xfId="0" applyNumberFormat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13" xfId="0" applyFont="1" applyBorder="1" applyAlignment="1">
      <alignment horizontal="right"/>
    </xf>
    <xf numFmtId="0" fontId="23" fillId="0" borderId="0" xfId="0" applyFont="1" applyAlignment="1">
      <alignment horizontal="left" wrapText="1"/>
    </xf>
    <xf numFmtId="49" fontId="4" fillId="2" borderId="11" xfId="0" applyNumberFormat="1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4" fontId="12" fillId="2" borderId="11" xfId="0" applyNumberFormat="1" applyFont="1" applyFill="1" applyBorder="1" applyAlignment="1">
      <alignment horizontal="right"/>
    </xf>
    <xf numFmtId="4" fontId="19" fillId="2" borderId="11" xfId="0" applyNumberFormat="1" applyFont="1" applyFill="1" applyBorder="1" applyAlignment="1">
      <alignment horizontal="right"/>
    </xf>
    <xf numFmtId="0" fontId="19" fillId="2" borderId="11" xfId="0" applyFont="1" applyFill="1" applyBorder="1" applyAlignment="1">
      <alignment horizontal="center"/>
    </xf>
    <xf numFmtId="4" fontId="20" fillId="2" borderId="11" xfId="0" applyNumberFormat="1" applyFont="1" applyFill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9" fillId="2" borderId="11" xfId="0" applyNumberFormat="1" applyFont="1" applyFill="1" applyBorder="1" applyAlignment="1">
      <alignment horizontal="center"/>
    </xf>
    <xf numFmtId="0" fontId="21" fillId="2" borderId="14" xfId="0" applyNumberFormat="1" applyFont="1" applyFill="1" applyBorder="1" applyAlignment="1">
      <alignment horizontal="left" vertical="center" wrapText="1"/>
    </xf>
    <xf numFmtId="49" fontId="9" fillId="2" borderId="11" xfId="0" applyNumberFormat="1" applyFont="1" applyFill="1" applyBorder="1" applyAlignment="1">
      <alignment horizontal="center"/>
    </xf>
  </cellXfs>
  <cellStyles count="7">
    <cellStyle name="Normal" xfId="6"/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_117_2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rintOptions gridLines="1" gridLinesSet="0"/>
  <pageMargins left="0.75" right="0.75" top="1" bottom="1" header="0.5" footer="0.5"/>
  <headerFooter alignWithMargins="0">
    <oddHeader>&amp;A</oddHeader>
    <oddFooter>Стр.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G110"/>
  <sheetViews>
    <sheetView showGridLines="0" tabSelected="1" topLeftCell="A5" zoomScaleNormal="100" zoomScaleSheetLayoutView="100" workbookViewId="0">
      <selection activeCell="E47" sqref="E47"/>
    </sheetView>
  </sheetViews>
  <sheetFormatPr defaultRowHeight="11.25"/>
  <cols>
    <col min="1" max="1" width="33.85546875" style="2" customWidth="1"/>
    <col min="2" max="2" width="4.140625" style="2" customWidth="1"/>
    <col min="3" max="3" width="23.5703125" style="2" customWidth="1"/>
    <col min="4" max="4" width="12.85546875" style="6" customWidth="1"/>
    <col min="5" max="5" width="12.42578125" style="6" customWidth="1"/>
    <col min="6" max="6" width="13.85546875" style="30" customWidth="1"/>
    <col min="7" max="7" width="10.85546875" style="30" bestFit="1" customWidth="1"/>
    <col min="8" max="16384" width="9.140625" style="30"/>
  </cols>
  <sheetData>
    <row r="1" spans="1:6" ht="10.5" customHeight="1">
      <c r="D1" s="30"/>
    </row>
    <row r="2" spans="1:6" ht="17.25" customHeight="1" thickBot="1">
      <c r="A2" s="31" t="s">
        <v>187</v>
      </c>
      <c r="B2" s="31"/>
      <c r="C2" s="31"/>
      <c r="D2" s="31"/>
      <c r="E2" s="31"/>
      <c r="F2" s="1" t="s">
        <v>3</v>
      </c>
    </row>
    <row r="3" spans="1:6" ht="14.1" customHeight="1">
      <c r="D3" s="174" t="s">
        <v>188</v>
      </c>
      <c r="E3" s="175"/>
      <c r="F3" s="3" t="s">
        <v>14</v>
      </c>
    </row>
    <row r="4" spans="1:6" ht="12.75" customHeight="1">
      <c r="A4" s="4" t="s">
        <v>630</v>
      </c>
      <c r="B4" s="4"/>
      <c r="C4" s="4"/>
      <c r="D4" s="4"/>
      <c r="E4" s="4" t="s">
        <v>190</v>
      </c>
      <c r="F4" s="5" t="s">
        <v>631</v>
      </c>
    </row>
    <row r="5" spans="1:6" ht="15.75" customHeight="1">
      <c r="A5" s="145" t="s">
        <v>30</v>
      </c>
      <c r="B5" s="145"/>
      <c r="C5" s="145"/>
      <c r="D5" s="146"/>
      <c r="E5" s="6" t="s">
        <v>191</v>
      </c>
      <c r="F5" s="7" t="s">
        <v>83</v>
      </c>
    </row>
    <row r="6" spans="1:6" ht="12" customHeight="1">
      <c r="A6" s="145" t="s">
        <v>192</v>
      </c>
      <c r="B6" s="145"/>
      <c r="C6" s="145"/>
      <c r="D6" s="146"/>
      <c r="E6" s="6" t="s">
        <v>193</v>
      </c>
      <c r="F6" s="5" t="s">
        <v>84</v>
      </c>
    </row>
    <row r="7" spans="1:6" ht="26.25" customHeight="1">
      <c r="A7" s="176" t="s">
        <v>194</v>
      </c>
      <c r="B7" s="176"/>
      <c r="C7" s="176"/>
      <c r="D7" s="176"/>
      <c r="E7" s="6" t="s">
        <v>233</v>
      </c>
      <c r="F7" s="5" t="s">
        <v>206</v>
      </c>
    </row>
    <row r="8" spans="1:6" ht="14.1" customHeight="1">
      <c r="A8" s="147" t="s">
        <v>251</v>
      </c>
      <c r="B8" s="145"/>
      <c r="C8" s="145"/>
      <c r="D8" s="146"/>
      <c r="F8" s="8"/>
    </row>
    <row r="9" spans="1:6" ht="14.1" customHeight="1" thickBot="1">
      <c r="A9" s="145" t="s">
        <v>162</v>
      </c>
      <c r="B9" s="145"/>
      <c r="C9" s="145"/>
      <c r="D9" s="146"/>
      <c r="E9" s="46" t="s">
        <v>449</v>
      </c>
      <c r="F9" s="9" t="s">
        <v>0</v>
      </c>
    </row>
    <row r="10" spans="1:6" ht="13.5" customHeight="1">
      <c r="B10" s="32"/>
      <c r="C10" s="38" t="s">
        <v>20</v>
      </c>
      <c r="E10" s="46"/>
      <c r="F10" s="10"/>
    </row>
    <row r="11" spans="1:6" ht="5.25" customHeight="1">
      <c r="A11" s="33"/>
      <c r="B11" s="33"/>
      <c r="C11" s="34"/>
      <c r="D11" s="35"/>
      <c r="E11" s="35"/>
      <c r="F11" s="36"/>
    </row>
    <row r="12" spans="1:6" ht="13.5" customHeight="1">
      <c r="A12" s="11"/>
      <c r="B12" s="12" t="s">
        <v>7</v>
      </c>
      <c r="C12" s="13" t="s">
        <v>29</v>
      </c>
      <c r="D12" s="14" t="s">
        <v>22</v>
      </c>
      <c r="E12" s="13"/>
      <c r="F12" s="12" t="s">
        <v>15</v>
      </c>
    </row>
    <row r="13" spans="1:6" ht="9.9499999999999993" customHeight="1">
      <c r="A13" s="15" t="s">
        <v>4</v>
      </c>
      <c r="B13" s="16" t="s">
        <v>8</v>
      </c>
      <c r="C13" s="15" t="s">
        <v>26</v>
      </c>
      <c r="D13" s="17" t="s">
        <v>23</v>
      </c>
      <c r="E13" s="17" t="s">
        <v>16</v>
      </c>
      <c r="F13" s="17" t="s">
        <v>2</v>
      </c>
    </row>
    <row r="14" spans="1:6" ht="9.9499999999999993" customHeight="1">
      <c r="A14" s="18"/>
      <c r="B14" s="16" t="s">
        <v>9</v>
      </c>
      <c r="C14" s="15" t="s">
        <v>27</v>
      </c>
      <c r="D14" s="17" t="s">
        <v>2</v>
      </c>
      <c r="E14" s="17"/>
      <c r="F14" s="17"/>
    </row>
    <row r="15" spans="1:6" ht="9.9499999999999993" customHeight="1">
      <c r="A15" s="19">
        <v>1</v>
      </c>
      <c r="B15" s="19">
        <v>2</v>
      </c>
      <c r="C15" s="19">
        <v>3</v>
      </c>
      <c r="D15" s="20" t="s">
        <v>1</v>
      </c>
      <c r="E15" s="20" t="s">
        <v>18</v>
      </c>
      <c r="F15" s="20" t="s">
        <v>19</v>
      </c>
    </row>
    <row r="16" spans="1:6" ht="12.75" customHeight="1">
      <c r="A16" s="59" t="s">
        <v>31</v>
      </c>
      <c r="B16" s="177" t="s">
        <v>98</v>
      </c>
      <c r="C16" s="178" t="s">
        <v>21</v>
      </c>
      <c r="D16" s="179">
        <f>D18+D69</f>
        <v>10631500</v>
      </c>
      <c r="E16" s="179">
        <f>E18+E69+E68</f>
        <v>182262.58000000002</v>
      </c>
      <c r="F16" s="173">
        <f>D16-E16</f>
        <v>10449237.42</v>
      </c>
    </row>
    <row r="17" spans="1:7" ht="15.75" customHeight="1">
      <c r="A17" s="60" t="s">
        <v>5</v>
      </c>
      <c r="B17" s="177"/>
      <c r="C17" s="178"/>
      <c r="D17" s="179"/>
      <c r="E17" s="179"/>
      <c r="F17" s="173"/>
    </row>
    <row r="18" spans="1:7" ht="27" customHeight="1">
      <c r="A18" s="61" t="s">
        <v>32</v>
      </c>
      <c r="B18" s="45" t="s">
        <v>98</v>
      </c>
      <c r="C18" s="64" t="s">
        <v>163</v>
      </c>
      <c r="D18" s="65">
        <f>D19+D30+D41++D61+D44+D53+D57</f>
        <v>7869500</v>
      </c>
      <c r="E18" s="65">
        <f>E19+E30+E41++E61+E44+E27+E50+E53+E60</f>
        <v>130237.58</v>
      </c>
      <c r="F18" s="58">
        <f>D18-E18</f>
        <v>7739262.4199999999</v>
      </c>
    </row>
    <row r="19" spans="1:7" ht="13.5" customHeight="1">
      <c r="A19" s="61" t="s">
        <v>33</v>
      </c>
      <c r="B19" s="45" t="s">
        <v>98</v>
      </c>
      <c r="C19" s="64" t="s">
        <v>164</v>
      </c>
      <c r="D19" s="66">
        <f>D20</f>
        <v>1473300</v>
      </c>
      <c r="E19" s="66">
        <f>E20</f>
        <v>81707.08</v>
      </c>
      <c r="F19" s="55">
        <f t="shared" ref="F19:F43" si="0">D19-E19</f>
        <v>1391592.92</v>
      </c>
    </row>
    <row r="20" spans="1:7" ht="15" customHeight="1">
      <c r="A20" s="61" t="s">
        <v>34</v>
      </c>
      <c r="B20" s="45" t="s">
        <v>98</v>
      </c>
      <c r="C20" s="64" t="s">
        <v>165</v>
      </c>
      <c r="D20" s="66">
        <f>D21</f>
        <v>1473300</v>
      </c>
      <c r="E20" s="66">
        <f>E21+E23+E22</f>
        <v>81707.08</v>
      </c>
      <c r="F20" s="55">
        <f t="shared" si="0"/>
        <v>1391592.92</v>
      </c>
      <c r="G20" s="163"/>
    </row>
    <row r="21" spans="1:7" ht="110.25" customHeight="1">
      <c r="A21" s="61" t="s">
        <v>234</v>
      </c>
      <c r="B21" s="45" t="s">
        <v>98</v>
      </c>
      <c r="C21" s="64" t="s">
        <v>166</v>
      </c>
      <c r="D21" s="66">
        <v>1473300</v>
      </c>
      <c r="E21" s="67">
        <v>80775.600000000006</v>
      </c>
      <c r="F21" s="55">
        <f t="shared" si="0"/>
        <v>1392524.4</v>
      </c>
    </row>
    <row r="22" spans="1:7" ht="147" customHeight="1">
      <c r="A22" s="61" t="s">
        <v>204</v>
      </c>
      <c r="B22" s="45" t="s">
        <v>98</v>
      </c>
      <c r="C22" s="64" t="s">
        <v>205</v>
      </c>
      <c r="D22" s="66">
        <v>0</v>
      </c>
      <c r="E22" s="67">
        <v>0.08</v>
      </c>
      <c r="F22" s="55" t="s">
        <v>52</v>
      </c>
    </row>
    <row r="23" spans="1:7" ht="68.25" customHeight="1">
      <c r="A23" s="61" t="s">
        <v>161</v>
      </c>
      <c r="B23" s="45" t="s">
        <v>98</v>
      </c>
      <c r="C23" s="64" t="s">
        <v>167</v>
      </c>
      <c r="D23" s="66">
        <v>0</v>
      </c>
      <c r="E23" s="67">
        <v>931.4</v>
      </c>
      <c r="F23" s="55" t="s">
        <v>52</v>
      </c>
    </row>
    <row r="24" spans="1:7" ht="19.5" hidden="1" customHeight="1">
      <c r="A24" s="62"/>
      <c r="B24" s="44" t="s">
        <v>98</v>
      </c>
      <c r="C24" s="68"/>
      <c r="D24" s="69"/>
      <c r="E24" s="70"/>
      <c r="F24" s="71">
        <f t="shared" si="0"/>
        <v>0</v>
      </c>
    </row>
    <row r="25" spans="1:7" s="39" customFormat="1" ht="15.75" hidden="1" customHeight="1">
      <c r="A25" s="61" t="s">
        <v>548</v>
      </c>
      <c r="B25" s="57" t="s">
        <v>98</v>
      </c>
      <c r="C25" s="72" t="s">
        <v>549</v>
      </c>
      <c r="D25" s="66">
        <f>D26</f>
        <v>0</v>
      </c>
      <c r="E25" s="67">
        <f>E26</f>
        <v>0</v>
      </c>
      <c r="F25" s="55">
        <f>F26</f>
        <v>0</v>
      </c>
    </row>
    <row r="26" spans="1:7" s="39" customFormat="1" ht="21" hidden="1" customHeight="1">
      <c r="A26" s="61" t="s">
        <v>543</v>
      </c>
      <c r="B26" s="45" t="s">
        <v>98</v>
      </c>
      <c r="C26" s="64" t="s">
        <v>550</v>
      </c>
      <c r="D26" s="66">
        <f t="shared" ref="D26:E28" si="1">D27</f>
        <v>0</v>
      </c>
      <c r="E26" s="66">
        <f t="shared" si="1"/>
        <v>0</v>
      </c>
      <c r="F26" s="55">
        <f t="shared" si="0"/>
        <v>0</v>
      </c>
    </row>
    <row r="27" spans="1:7" s="39" customFormat="1" ht="21" hidden="1" customHeight="1">
      <c r="A27" s="61" t="s">
        <v>101</v>
      </c>
      <c r="B27" s="45" t="s">
        <v>98</v>
      </c>
      <c r="C27" s="64" t="s">
        <v>468</v>
      </c>
      <c r="D27" s="66">
        <f t="shared" si="1"/>
        <v>0</v>
      </c>
      <c r="E27" s="66">
        <f t="shared" si="1"/>
        <v>0</v>
      </c>
      <c r="F27" s="55">
        <f>D27-E27</f>
        <v>0</v>
      </c>
    </row>
    <row r="28" spans="1:7" s="39" customFormat="1" ht="21" hidden="1" customHeight="1">
      <c r="A28" s="61" t="s">
        <v>101</v>
      </c>
      <c r="B28" s="45" t="s">
        <v>98</v>
      </c>
      <c r="C28" s="64" t="s">
        <v>168</v>
      </c>
      <c r="D28" s="66">
        <f t="shared" si="1"/>
        <v>0</v>
      </c>
      <c r="E28" s="66">
        <f t="shared" si="1"/>
        <v>0</v>
      </c>
      <c r="F28" s="55">
        <f t="shared" ref="F28:F29" si="2">D28-E28</f>
        <v>0</v>
      </c>
    </row>
    <row r="29" spans="1:7" s="39" customFormat="1" ht="21" hidden="1" customHeight="1">
      <c r="A29" s="61" t="s">
        <v>101</v>
      </c>
      <c r="B29" s="45" t="s">
        <v>98</v>
      </c>
      <c r="C29" s="64" t="s">
        <v>467</v>
      </c>
      <c r="D29" s="66">
        <v>0</v>
      </c>
      <c r="E29" s="67">
        <v>0</v>
      </c>
      <c r="F29" s="55">
        <f t="shared" si="2"/>
        <v>0</v>
      </c>
    </row>
    <row r="30" spans="1:7" ht="17.25" customHeight="1">
      <c r="A30" s="61" t="s">
        <v>35</v>
      </c>
      <c r="B30" s="45" t="s">
        <v>98</v>
      </c>
      <c r="C30" s="64" t="s">
        <v>169</v>
      </c>
      <c r="D30" s="66">
        <f>D31+D36+D33</f>
        <v>6327200</v>
      </c>
      <c r="E30" s="66">
        <f>E31+E36+E33</f>
        <v>48482.81</v>
      </c>
      <c r="F30" s="55">
        <f t="shared" si="0"/>
        <v>6278717.1900000004</v>
      </c>
    </row>
    <row r="31" spans="1:7" ht="17.25" customHeight="1">
      <c r="A31" s="61" t="s">
        <v>36</v>
      </c>
      <c r="B31" s="45" t="s">
        <v>98</v>
      </c>
      <c r="C31" s="64" t="s">
        <v>170</v>
      </c>
      <c r="D31" s="66">
        <f>D32</f>
        <v>378000</v>
      </c>
      <c r="E31" s="66">
        <f>E32</f>
        <v>1782.93</v>
      </c>
      <c r="F31" s="55">
        <f t="shared" si="0"/>
        <v>376217.07</v>
      </c>
    </row>
    <row r="32" spans="1:7" ht="72.75" customHeight="1">
      <c r="A32" s="61" t="s">
        <v>450</v>
      </c>
      <c r="B32" s="45" t="s">
        <v>98</v>
      </c>
      <c r="C32" s="64" t="s">
        <v>171</v>
      </c>
      <c r="D32" s="66">
        <v>378000</v>
      </c>
      <c r="E32" s="67">
        <v>1782.93</v>
      </c>
      <c r="F32" s="55">
        <f t="shared" si="0"/>
        <v>376217.07</v>
      </c>
    </row>
    <row r="33" spans="1:6" ht="12" hidden="1" customHeight="1">
      <c r="A33" s="62"/>
      <c r="B33" s="44" t="s">
        <v>98</v>
      </c>
      <c r="C33" s="68"/>
      <c r="D33" s="69"/>
      <c r="E33" s="69"/>
      <c r="F33" s="71"/>
    </row>
    <row r="34" spans="1:6" ht="12" hidden="1" customHeight="1">
      <c r="A34" s="62"/>
      <c r="B34" s="44" t="s">
        <v>98</v>
      </c>
      <c r="C34" s="68"/>
      <c r="D34" s="69"/>
      <c r="E34" s="70"/>
      <c r="F34" s="71"/>
    </row>
    <row r="35" spans="1:6" ht="21" hidden="1" customHeight="1">
      <c r="A35" s="62"/>
      <c r="B35" s="44" t="s">
        <v>98</v>
      </c>
      <c r="C35" s="68"/>
      <c r="D35" s="69"/>
      <c r="E35" s="70"/>
      <c r="F35" s="71"/>
    </row>
    <row r="36" spans="1:6" ht="12.75" customHeight="1">
      <c r="A36" s="61" t="s">
        <v>37</v>
      </c>
      <c r="B36" s="45" t="s">
        <v>98</v>
      </c>
      <c r="C36" s="64" t="s">
        <v>172</v>
      </c>
      <c r="D36" s="66">
        <f>D37+D39</f>
        <v>5949200</v>
      </c>
      <c r="E36" s="66">
        <f>E37+E39</f>
        <v>46699.88</v>
      </c>
      <c r="F36" s="55">
        <f t="shared" si="0"/>
        <v>5902500.1200000001</v>
      </c>
    </row>
    <row r="37" spans="1:6" ht="15.75" customHeight="1">
      <c r="A37" s="61" t="s">
        <v>243</v>
      </c>
      <c r="B37" s="45" t="s">
        <v>98</v>
      </c>
      <c r="C37" s="64" t="s">
        <v>253</v>
      </c>
      <c r="D37" s="66">
        <f>D38</f>
        <v>3705800</v>
      </c>
      <c r="E37" s="66">
        <f>E38</f>
        <v>50888.28</v>
      </c>
      <c r="F37" s="55">
        <f t="shared" si="0"/>
        <v>3654911.72</v>
      </c>
    </row>
    <row r="38" spans="1:6" ht="57.75" customHeight="1">
      <c r="A38" s="61" t="s">
        <v>245</v>
      </c>
      <c r="B38" s="45" t="s">
        <v>98</v>
      </c>
      <c r="C38" s="64" t="s">
        <v>244</v>
      </c>
      <c r="D38" s="66">
        <v>3705800</v>
      </c>
      <c r="E38" s="67">
        <v>50888.28</v>
      </c>
      <c r="F38" s="55">
        <f t="shared" si="0"/>
        <v>3654911.72</v>
      </c>
    </row>
    <row r="39" spans="1:6" ht="17.25" customHeight="1">
      <c r="A39" s="61" t="s">
        <v>246</v>
      </c>
      <c r="B39" s="45" t="s">
        <v>98</v>
      </c>
      <c r="C39" s="64" t="s">
        <v>247</v>
      </c>
      <c r="D39" s="66">
        <f>D40</f>
        <v>2243400</v>
      </c>
      <c r="E39" s="66">
        <f>E40</f>
        <v>-4188.3999999999996</v>
      </c>
      <c r="F39" s="55">
        <f t="shared" si="0"/>
        <v>2247588.4</v>
      </c>
    </row>
    <row r="40" spans="1:6" ht="54" customHeight="1">
      <c r="A40" s="61" t="s">
        <v>249</v>
      </c>
      <c r="B40" s="45" t="s">
        <v>98</v>
      </c>
      <c r="C40" s="64" t="s">
        <v>248</v>
      </c>
      <c r="D40" s="66">
        <v>2243400</v>
      </c>
      <c r="E40" s="67">
        <v>-4188.3999999999996</v>
      </c>
      <c r="F40" s="55">
        <f t="shared" si="0"/>
        <v>2247588.4</v>
      </c>
    </row>
    <row r="41" spans="1:6" ht="15" hidden="1" customHeight="1">
      <c r="A41" s="61" t="s">
        <v>39</v>
      </c>
      <c r="B41" s="45" t="s">
        <v>98</v>
      </c>
      <c r="C41" s="64" t="s">
        <v>173</v>
      </c>
      <c r="D41" s="66">
        <f>D42</f>
        <v>0</v>
      </c>
      <c r="E41" s="66">
        <f>E42</f>
        <v>0</v>
      </c>
      <c r="F41" s="55">
        <f t="shared" si="0"/>
        <v>0</v>
      </c>
    </row>
    <row r="42" spans="1:6" ht="66" hidden="1" customHeight="1">
      <c r="A42" s="61" t="s">
        <v>40</v>
      </c>
      <c r="B42" s="45" t="s">
        <v>98</v>
      </c>
      <c r="C42" s="64" t="s">
        <v>174</v>
      </c>
      <c r="D42" s="66">
        <f>D43</f>
        <v>0</v>
      </c>
      <c r="E42" s="66">
        <f>E43</f>
        <v>0</v>
      </c>
      <c r="F42" s="55">
        <f t="shared" si="0"/>
        <v>0</v>
      </c>
    </row>
    <row r="43" spans="1:6" ht="113.25" hidden="1" customHeight="1">
      <c r="A43" s="61" t="s">
        <v>41</v>
      </c>
      <c r="B43" s="45" t="s">
        <v>98</v>
      </c>
      <c r="C43" s="64" t="s">
        <v>175</v>
      </c>
      <c r="D43" s="66">
        <v>0</v>
      </c>
      <c r="E43" s="67"/>
      <c r="F43" s="55">
        <f t="shared" si="0"/>
        <v>0</v>
      </c>
    </row>
    <row r="44" spans="1:6" ht="60.75" customHeight="1">
      <c r="A44" s="61" t="s">
        <v>47</v>
      </c>
      <c r="B44" s="45" t="s">
        <v>98</v>
      </c>
      <c r="C44" s="64" t="s">
        <v>176</v>
      </c>
      <c r="D44" s="66">
        <f>SUM(D45)</f>
        <v>12300</v>
      </c>
      <c r="E44" s="66">
        <f>SUM(E45)</f>
        <v>0</v>
      </c>
      <c r="F44" s="55">
        <f>D44-E44</f>
        <v>12300</v>
      </c>
    </row>
    <row r="45" spans="1:6" ht="125.25" customHeight="1">
      <c r="A45" s="61" t="s">
        <v>38</v>
      </c>
      <c r="B45" s="45" t="s">
        <v>98</v>
      </c>
      <c r="C45" s="64" t="s">
        <v>177</v>
      </c>
      <c r="D45" s="66">
        <f>SUM(D46)</f>
        <v>12300</v>
      </c>
      <c r="E45" s="66">
        <f>E46</f>
        <v>0</v>
      </c>
      <c r="F45" s="55">
        <f>D45-E45</f>
        <v>12300</v>
      </c>
    </row>
    <row r="46" spans="1:6" ht="72" customHeight="1">
      <c r="A46" s="63" t="s">
        <v>447</v>
      </c>
      <c r="B46" s="45" t="s">
        <v>98</v>
      </c>
      <c r="C46" s="64" t="s">
        <v>445</v>
      </c>
      <c r="D46" s="66">
        <f>SUM(D47)</f>
        <v>12300</v>
      </c>
      <c r="E46" s="67">
        <f>E47</f>
        <v>0</v>
      </c>
      <c r="F46" s="55">
        <f>D46-E46</f>
        <v>12300</v>
      </c>
    </row>
    <row r="47" spans="1:6" ht="57.75" customHeight="1">
      <c r="A47" s="63" t="s">
        <v>448</v>
      </c>
      <c r="B47" s="45" t="s">
        <v>98</v>
      </c>
      <c r="C47" s="64" t="s">
        <v>446</v>
      </c>
      <c r="D47" s="66">
        <v>12300</v>
      </c>
      <c r="E47" s="67"/>
      <c r="F47" s="55">
        <f>D47-E47</f>
        <v>12300</v>
      </c>
    </row>
    <row r="48" spans="1:6" ht="45.75" hidden="1" customHeight="1">
      <c r="A48" s="61" t="s">
        <v>547</v>
      </c>
      <c r="B48" s="45" t="s">
        <v>98</v>
      </c>
      <c r="C48" s="64" t="s">
        <v>546</v>
      </c>
      <c r="D48" s="66">
        <f>D49</f>
        <v>0</v>
      </c>
      <c r="E48" s="67">
        <f>E49</f>
        <v>0</v>
      </c>
      <c r="F48" s="55">
        <f>F49</f>
        <v>0</v>
      </c>
    </row>
    <row r="49" spans="1:6" ht="45" hidden="1" customHeight="1">
      <c r="A49" s="61" t="s">
        <v>536</v>
      </c>
      <c r="B49" s="45" t="s">
        <v>98</v>
      </c>
      <c r="C49" s="64" t="s">
        <v>537</v>
      </c>
      <c r="D49" s="66">
        <f t="shared" ref="D49:E51" si="3">D50</f>
        <v>0</v>
      </c>
      <c r="E49" s="67">
        <f t="shared" si="3"/>
        <v>0</v>
      </c>
      <c r="F49" s="55">
        <f>D49-E49</f>
        <v>0</v>
      </c>
    </row>
    <row r="50" spans="1:6" ht="30.75" hidden="1" customHeight="1">
      <c r="A50" s="61" t="s">
        <v>512</v>
      </c>
      <c r="B50" s="45" t="s">
        <v>98</v>
      </c>
      <c r="C50" s="64" t="s">
        <v>469</v>
      </c>
      <c r="D50" s="66">
        <f t="shared" si="3"/>
        <v>0</v>
      </c>
      <c r="E50" s="67">
        <f t="shared" si="3"/>
        <v>0</v>
      </c>
      <c r="F50" s="55">
        <f>D50-E50</f>
        <v>0</v>
      </c>
    </row>
    <row r="51" spans="1:6" ht="25.5" hidden="1" customHeight="1">
      <c r="A51" s="61" t="s">
        <v>513</v>
      </c>
      <c r="B51" s="45" t="s">
        <v>98</v>
      </c>
      <c r="C51" s="64" t="s">
        <v>470</v>
      </c>
      <c r="D51" s="66">
        <f t="shared" si="3"/>
        <v>0</v>
      </c>
      <c r="E51" s="67">
        <f t="shared" si="3"/>
        <v>0</v>
      </c>
      <c r="F51" s="55">
        <f t="shared" ref="F51:F52" si="4">D51-E51</f>
        <v>0</v>
      </c>
    </row>
    <row r="52" spans="1:6" ht="34.5" hidden="1" customHeight="1">
      <c r="A52" s="61" t="s">
        <v>514</v>
      </c>
      <c r="B52" s="45" t="s">
        <v>98</v>
      </c>
      <c r="C52" s="64" t="s">
        <v>505</v>
      </c>
      <c r="D52" s="66">
        <v>0</v>
      </c>
      <c r="E52" s="67">
        <v>0</v>
      </c>
      <c r="F52" s="55">
        <f t="shared" si="4"/>
        <v>0</v>
      </c>
    </row>
    <row r="53" spans="1:6" ht="27.75" hidden="1" customHeight="1">
      <c r="A53" s="162" t="s">
        <v>614</v>
      </c>
      <c r="B53" s="45" t="s">
        <v>98</v>
      </c>
      <c r="C53" s="64" t="s">
        <v>615</v>
      </c>
      <c r="D53" s="66">
        <f t="shared" ref="D53:E55" si="5">D54</f>
        <v>0</v>
      </c>
      <c r="E53" s="66">
        <f t="shared" si="5"/>
        <v>0</v>
      </c>
      <c r="F53" s="55">
        <f>F54</f>
        <v>0</v>
      </c>
    </row>
    <row r="54" spans="1:6" ht="105" hidden="1" customHeight="1">
      <c r="A54" s="61" t="s">
        <v>617</v>
      </c>
      <c r="B54" s="45" t="s">
        <v>98</v>
      </c>
      <c r="C54" s="64" t="s">
        <v>616</v>
      </c>
      <c r="D54" s="66">
        <f t="shared" si="5"/>
        <v>0</v>
      </c>
      <c r="E54" s="66">
        <f t="shared" si="5"/>
        <v>0</v>
      </c>
      <c r="F54" s="55">
        <f>F55</f>
        <v>0</v>
      </c>
    </row>
    <row r="55" spans="1:6" ht="115.5" hidden="1" customHeight="1">
      <c r="A55" s="61" t="s">
        <v>619</v>
      </c>
      <c r="B55" s="45" t="s">
        <v>98</v>
      </c>
      <c r="C55" s="64" t="s">
        <v>618</v>
      </c>
      <c r="D55" s="66">
        <f>D56</f>
        <v>0</v>
      </c>
      <c r="E55" s="66">
        <f t="shared" si="5"/>
        <v>0</v>
      </c>
      <c r="F55" s="55">
        <f>D55-E55</f>
        <v>0</v>
      </c>
    </row>
    <row r="56" spans="1:6" ht="24.75" hidden="1" customHeight="1">
      <c r="A56" s="61" t="s">
        <v>621</v>
      </c>
      <c r="B56" s="45" t="s">
        <v>98</v>
      </c>
      <c r="C56" s="64" t="s">
        <v>620</v>
      </c>
      <c r="D56" s="66"/>
      <c r="E56" s="67"/>
      <c r="F56" s="55">
        <f>D56-E56</f>
        <v>0</v>
      </c>
    </row>
    <row r="57" spans="1:6" ht="39" customHeight="1">
      <c r="A57" s="162" t="s">
        <v>642</v>
      </c>
      <c r="B57" s="45" t="s">
        <v>98</v>
      </c>
      <c r="C57" s="64" t="s">
        <v>546</v>
      </c>
      <c r="D57" s="66">
        <f t="shared" ref="D57:E59" si="6">D58</f>
        <v>0</v>
      </c>
      <c r="E57" s="67">
        <f t="shared" si="6"/>
        <v>47.69</v>
      </c>
      <c r="F57" s="55" t="s">
        <v>52</v>
      </c>
    </row>
    <row r="58" spans="1:6" ht="27.75" customHeight="1">
      <c r="A58" s="61" t="s">
        <v>644</v>
      </c>
      <c r="B58" s="45" t="s">
        <v>98</v>
      </c>
      <c r="C58" s="64" t="s">
        <v>469</v>
      </c>
      <c r="D58" s="66">
        <f t="shared" si="6"/>
        <v>0</v>
      </c>
      <c r="E58" s="67">
        <f t="shared" si="6"/>
        <v>47.69</v>
      </c>
      <c r="F58" s="55" t="s">
        <v>52</v>
      </c>
    </row>
    <row r="59" spans="1:6" ht="24.75" customHeight="1">
      <c r="A59" s="61" t="s">
        <v>645</v>
      </c>
      <c r="B59" s="45" t="s">
        <v>98</v>
      </c>
      <c r="C59" s="64" t="s">
        <v>643</v>
      </c>
      <c r="D59" s="66">
        <f t="shared" si="6"/>
        <v>0</v>
      </c>
      <c r="E59" s="67">
        <f t="shared" si="6"/>
        <v>47.69</v>
      </c>
      <c r="F59" s="55" t="s">
        <v>52</v>
      </c>
    </row>
    <row r="60" spans="1:6" ht="24.75" customHeight="1">
      <c r="A60" s="61" t="s">
        <v>646</v>
      </c>
      <c r="B60" s="45" t="s">
        <v>98</v>
      </c>
      <c r="C60" s="64" t="s">
        <v>505</v>
      </c>
      <c r="D60" s="66">
        <v>0</v>
      </c>
      <c r="E60" s="67">
        <v>47.69</v>
      </c>
      <c r="F60" s="55" t="s">
        <v>52</v>
      </c>
    </row>
    <row r="61" spans="1:6" ht="28.5" customHeight="1">
      <c r="A61" s="61" t="s">
        <v>99</v>
      </c>
      <c r="B61" s="45" t="s">
        <v>98</v>
      </c>
      <c r="C61" s="64" t="s">
        <v>178</v>
      </c>
      <c r="D61" s="66">
        <f>D64+D66+D62</f>
        <v>56700</v>
      </c>
      <c r="E61" s="66">
        <f>E64+E62</f>
        <v>0</v>
      </c>
      <c r="F61" s="55">
        <f>D61-E61</f>
        <v>56700</v>
      </c>
    </row>
    <row r="62" spans="1:6" ht="85.5" hidden="1" customHeight="1">
      <c r="A62" s="61" t="s">
        <v>552</v>
      </c>
      <c r="B62" s="45" t="s">
        <v>98</v>
      </c>
      <c r="C62" s="64" t="s">
        <v>544</v>
      </c>
      <c r="D62" s="66">
        <f>D63</f>
        <v>0</v>
      </c>
      <c r="E62" s="66">
        <f>E63</f>
        <v>0</v>
      </c>
      <c r="F62" s="55">
        <f>F63</f>
        <v>0</v>
      </c>
    </row>
    <row r="63" spans="1:6" ht="100.5" hidden="1" customHeight="1">
      <c r="A63" s="61" t="s">
        <v>551</v>
      </c>
      <c r="B63" s="45" t="s">
        <v>98</v>
      </c>
      <c r="C63" s="64" t="s">
        <v>545</v>
      </c>
      <c r="D63" s="66">
        <v>0</v>
      </c>
      <c r="E63" s="66"/>
      <c r="F63" s="55">
        <f>D63-E63</f>
        <v>0</v>
      </c>
    </row>
    <row r="64" spans="1:6" ht="72" customHeight="1">
      <c r="A64" s="61" t="s">
        <v>102</v>
      </c>
      <c r="B64" s="45" t="s">
        <v>98</v>
      </c>
      <c r="C64" s="64" t="s">
        <v>179</v>
      </c>
      <c r="D64" s="66">
        <f>D65</f>
        <v>56700</v>
      </c>
      <c r="E64" s="66">
        <f>E65</f>
        <v>0</v>
      </c>
      <c r="F64" s="55">
        <f t="shared" ref="F64:F68" si="7">D64-E64</f>
        <v>56700</v>
      </c>
    </row>
    <row r="65" spans="1:6" ht="84.75" customHeight="1">
      <c r="A65" s="61" t="s">
        <v>451</v>
      </c>
      <c r="B65" s="45" t="s">
        <v>98</v>
      </c>
      <c r="C65" s="64" t="s">
        <v>180</v>
      </c>
      <c r="D65" s="66">
        <v>56700</v>
      </c>
      <c r="E65" s="66"/>
      <c r="F65" s="55">
        <f t="shared" si="7"/>
        <v>56700</v>
      </c>
    </row>
    <row r="66" spans="1:6" ht="45.75" hidden="1" customHeight="1">
      <c r="A66" s="61" t="s">
        <v>100</v>
      </c>
      <c r="B66" s="45" t="s">
        <v>98</v>
      </c>
      <c r="C66" s="64" t="s">
        <v>181</v>
      </c>
      <c r="D66" s="66">
        <f>D67</f>
        <v>0</v>
      </c>
      <c r="E66" s="66">
        <f>E67</f>
        <v>0</v>
      </c>
      <c r="F66" s="55">
        <f t="shared" si="7"/>
        <v>0</v>
      </c>
    </row>
    <row r="67" spans="1:6" ht="54" hidden="1" customHeight="1">
      <c r="A67" s="61" t="s">
        <v>452</v>
      </c>
      <c r="B67" s="45" t="s">
        <v>98</v>
      </c>
      <c r="C67" s="64" t="s">
        <v>182</v>
      </c>
      <c r="D67" s="66"/>
      <c r="E67" s="67"/>
      <c r="F67" s="55"/>
    </row>
    <row r="68" spans="1:6" ht="24" hidden="1" customHeight="1">
      <c r="A68" s="61" t="s">
        <v>457</v>
      </c>
      <c r="B68" s="45"/>
      <c r="C68" s="64" t="s">
        <v>538</v>
      </c>
      <c r="D68" s="66">
        <v>0</v>
      </c>
      <c r="E68" s="67"/>
      <c r="F68" s="55">
        <f t="shared" si="7"/>
        <v>0</v>
      </c>
    </row>
    <row r="69" spans="1:6" ht="15" customHeight="1">
      <c r="A69" s="61" t="s">
        <v>42</v>
      </c>
      <c r="B69" s="45" t="s">
        <v>98</v>
      </c>
      <c r="C69" s="64" t="s">
        <v>183</v>
      </c>
      <c r="D69" s="65">
        <f>D70</f>
        <v>2762000</v>
      </c>
      <c r="E69" s="65">
        <f>E70</f>
        <v>52025</v>
      </c>
      <c r="F69" s="65">
        <f>F70</f>
        <v>2709975</v>
      </c>
    </row>
    <row r="70" spans="1:6" ht="48" customHeight="1">
      <c r="A70" s="61" t="s">
        <v>43</v>
      </c>
      <c r="B70" s="45" t="s">
        <v>98</v>
      </c>
      <c r="C70" s="64" t="s">
        <v>184</v>
      </c>
      <c r="D70" s="66">
        <f>D74+D79+D71</f>
        <v>2762000</v>
      </c>
      <c r="E70" s="66">
        <f>E74+E79+E71</f>
        <v>52025</v>
      </c>
      <c r="F70" s="55">
        <f>F74+F79+F71</f>
        <v>2709975</v>
      </c>
    </row>
    <row r="71" spans="1:6" ht="28.5" customHeight="1">
      <c r="A71" s="61" t="s">
        <v>610</v>
      </c>
      <c r="B71" s="45" t="s">
        <v>98</v>
      </c>
      <c r="C71" s="64" t="s">
        <v>613</v>
      </c>
      <c r="D71" s="66">
        <f t="shared" ref="D71:F72" si="8">D72</f>
        <v>595700</v>
      </c>
      <c r="E71" s="66">
        <f t="shared" si="8"/>
        <v>49600</v>
      </c>
      <c r="F71" s="55">
        <f t="shared" si="8"/>
        <v>546100</v>
      </c>
    </row>
    <row r="72" spans="1:6" ht="39.75" customHeight="1">
      <c r="A72" s="61" t="s">
        <v>611</v>
      </c>
      <c r="B72" s="45" t="s">
        <v>98</v>
      </c>
      <c r="C72" s="64" t="s">
        <v>632</v>
      </c>
      <c r="D72" s="66">
        <f t="shared" si="8"/>
        <v>595700</v>
      </c>
      <c r="E72" s="66">
        <f t="shared" si="8"/>
        <v>49600</v>
      </c>
      <c r="F72" s="55">
        <f t="shared" si="8"/>
        <v>546100</v>
      </c>
    </row>
    <row r="73" spans="1:6" ht="41.25" customHeight="1">
      <c r="A73" s="61" t="s">
        <v>612</v>
      </c>
      <c r="B73" s="45" t="s">
        <v>98</v>
      </c>
      <c r="C73" s="64" t="s">
        <v>633</v>
      </c>
      <c r="D73" s="66">
        <v>595700</v>
      </c>
      <c r="E73" s="66">
        <v>49600</v>
      </c>
      <c r="F73" s="55">
        <f>D73-E73</f>
        <v>546100</v>
      </c>
    </row>
    <row r="74" spans="1:6" ht="27.75" customHeight="1">
      <c r="A74" s="61" t="s">
        <v>561</v>
      </c>
      <c r="B74" s="45" t="s">
        <v>98</v>
      </c>
      <c r="C74" s="170" t="s">
        <v>634</v>
      </c>
      <c r="D74" s="66">
        <f>D75+D77</f>
        <v>208400</v>
      </c>
      <c r="E74" s="66">
        <f>E75+E77</f>
        <v>0</v>
      </c>
      <c r="F74" s="55">
        <f>D74-E74</f>
        <v>208400</v>
      </c>
    </row>
    <row r="75" spans="1:6" ht="45" customHeight="1">
      <c r="A75" s="61" t="s">
        <v>562</v>
      </c>
      <c r="B75" s="45" t="s">
        <v>98</v>
      </c>
      <c r="C75" s="64" t="s">
        <v>635</v>
      </c>
      <c r="D75" s="66">
        <f>D76</f>
        <v>200</v>
      </c>
      <c r="E75" s="66">
        <f>E76</f>
        <v>0</v>
      </c>
      <c r="F75" s="55">
        <f t="shared" ref="F75:F76" si="9">D75-E75</f>
        <v>200</v>
      </c>
    </row>
    <row r="76" spans="1:6" ht="53.25" customHeight="1">
      <c r="A76" s="61" t="s">
        <v>563</v>
      </c>
      <c r="B76" s="45" t="s">
        <v>98</v>
      </c>
      <c r="C76" s="64" t="s">
        <v>636</v>
      </c>
      <c r="D76" s="66">
        <v>200</v>
      </c>
      <c r="E76" s="67"/>
      <c r="F76" s="55">
        <f t="shared" si="9"/>
        <v>200</v>
      </c>
    </row>
    <row r="77" spans="1:6" ht="54" customHeight="1">
      <c r="A77" s="61" t="s">
        <v>44</v>
      </c>
      <c r="B77" s="45" t="s">
        <v>98</v>
      </c>
      <c r="C77" s="64" t="s">
        <v>637</v>
      </c>
      <c r="D77" s="66">
        <f>D78</f>
        <v>208200</v>
      </c>
      <c r="E77" s="66">
        <f>E78</f>
        <v>0</v>
      </c>
      <c r="F77" s="55">
        <f t="shared" ref="F77:F78" si="10">D77-E77</f>
        <v>208200</v>
      </c>
    </row>
    <row r="78" spans="1:6" ht="52.5" customHeight="1">
      <c r="A78" s="61" t="s">
        <v>455</v>
      </c>
      <c r="B78" s="45" t="s">
        <v>98</v>
      </c>
      <c r="C78" s="64" t="s">
        <v>638</v>
      </c>
      <c r="D78" s="66">
        <v>208200</v>
      </c>
      <c r="E78" s="67"/>
      <c r="F78" s="55">
        <f t="shared" si="10"/>
        <v>208200</v>
      </c>
    </row>
    <row r="79" spans="1:6" ht="18" customHeight="1">
      <c r="A79" s="61" t="s">
        <v>45</v>
      </c>
      <c r="B79" s="45" t="s">
        <v>98</v>
      </c>
      <c r="C79" s="64" t="s">
        <v>639</v>
      </c>
      <c r="D79" s="66">
        <f>SUM(D80)+D82</f>
        <v>1957900</v>
      </c>
      <c r="E79" s="66">
        <f>SUM(E80)+E82</f>
        <v>2425</v>
      </c>
      <c r="F79" s="55">
        <f>D79-E79</f>
        <v>1955475</v>
      </c>
    </row>
    <row r="80" spans="1:6" ht="93.75" customHeight="1">
      <c r="A80" s="61" t="s">
        <v>534</v>
      </c>
      <c r="B80" s="45" t="s">
        <v>98</v>
      </c>
      <c r="C80" s="64" t="s">
        <v>640</v>
      </c>
      <c r="D80" s="66">
        <f>SUM(D81)</f>
        <v>1957900</v>
      </c>
      <c r="E80" s="66">
        <f>SUM(E81)</f>
        <v>2425</v>
      </c>
      <c r="F80" s="55">
        <f t="shared" ref="F80:F81" si="11">D80-E80</f>
        <v>1955475</v>
      </c>
    </row>
    <row r="81" spans="1:6" ht="90.75" customHeight="1">
      <c r="A81" s="61" t="s">
        <v>535</v>
      </c>
      <c r="B81" s="45" t="s">
        <v>98</v>
      </c>
      <c r="C81" s="64" t="s">
        <v>641</v>
      </c>
      <c r="D81" s="66">
        <v>1957900</v>
      </c>
      <c r="E81" s="66">
        <v>2425</v>
      </c>
      <c r="F81" s="55">
        <f t="shared" si="11"/>
        <v>1955475</v>
      </c>
    </row>
    <row r="82" spans="1:6" ht="31.5" hidden="1" customHeight="1">
      <c r="A82" s="61" t="s">
        <v>46</v>
      </c>
      <c r="B82" s="45" t="s">
        <v>98</v>
      </c>
      <c r="C82" s="64" t="s">
        <v>526</v>
      </c>
      <c r="D82" s="66">
        <f>SUM(D83)</f>
        <v>0</v>
      </c>
      <c r="E82" s="66">
        <f>SUM(E83)</f>
        <v>0</v>
      </c>
      <c r="F82" s="55">
        <f t="shared" ref="F82:F83" si="12">D82-E82</f>
        <v>0</v>
      </c>
    </row>
    <row r="83" spans="1:6" ht="39" hidden="1" customHeight="1">
      <c r="A83" s="61" t="s">
        <v>560</v>
      </c>
      <c r="B83" s="45" t="s">
        <v>98</v>
      </c>
      <c r="C83" s="64" t="s">
        <v>525</v>
      </c>
      <c r="D83" s="66"/>
      <c r="E83" s="66"/>
      <c r="F83" s="55">
        <f t="shared" si="12"/>
        <v>0</v>
      </c>
    </row>
    <row r="84" spans="1:6" ht="15.75" customHeight="1">
      <c r="A84" s="30"/>
      <c r="B84" s="21"/>
      <c r="C84" s="22"/>
      <c r="D84" s="23"/>
      <c r="E84" s="23"/>
      <c r="F84" s="22"/>
    </row>
    <row r="85" spans="1:6" ht="12.75" customHeight="1">
      <c r="A85" s="29"/>
      <c r="B85" s="28"/>
      <c r="C85" s="22"/>
      <c r="D85" s="22"/>
      <c r="E85" s="22"/>
      <c r="F85" s="22"/>
    </row>
    <row r="86" spans="1:6" ht="12.75" customHeight="1">
      <c r="A86" s="29"/>
      <c r="B86" s="28"/>
      <c r="C86" s="22"/>
      <c r="D86" s="22"/>
      <c r="E86" s="22"/>
      <c r="F86" s="22"/>
    </row>
    <row r="87" spans="1:6" ht="22.5" customHeight="1">
      <c r="A87" s="29"/>
      <c r="B87" s="28"/>
      <c r="C87" s="22"/>
      <c r="D87" s="22"/>
      <c r="E87" s="22"/>
      <c r="F87" s="22"/>
    </row>
    <row r="88" spans="1:6" ht="11.25" customHeight="1">
      <c r="C88" s="24"/>
      <c r="D88" s="23"/>
    </row>
    <row r="89" spans="1:6" ht="11.25" customHeight="1">
      <c r="C89" s="24"/>
      <c r="D89" s="23"/>
    </row>
    <row r="90" spans="1:6" ht="11.25" customHeight="1">
      <c r="C90" s="24"/>
      <c r="D90" s="23"/>
    </row>
    <row r="91" spans="1:6" ht="11.25" customHeight="1">
      <c r="C91" s="24"/>
      <c r="D91" s="23"/>
    </row>
    <row r="92" spans="1:6" ht="11.25" customHeight="1">
      <c r="C92" s="24"/>
      <c r="D92" s="23"/>
    </row>
    <row r="93" spans="1:6" ht="11.25" customHeight="1">
      <c r="C93" s="24"/>
      <c r="D93" s="23"/>
    </row>
    <row r="94" spans="1:6" ht="11.25" customHeight="1">
      <c r="C94" s="24"/>
      <c r="D94" s="23"/>
    </row>
    <row r="95" spans="1:6" ht="11.25" customHeight="1">
      <c r="C95" s="24"/>
      <c r="D95" s="23"/>
    </row>
    <row r="96" spans="1:6" ht="11.25" customHeight="1">
      <c r="C96" s="24"/>
      <c r="D96" s="23"/>
    </row>
    <row r="97" spans="1:4" ht="11.25" customHeight="1">
      <c r="C97" s="24"/>
      <c r="D97" s="23"/>
    </row>
    <row r="98" spans="1:4" ht="11.25" customHeight="1">
      <c r="C98" s="24"/>
      <c r="D98" s="23"/>
    </row>
    <row r="99" spans="1:4" ht="11.25" customHeight="1">
      <c r="C99" s="24"/>
      <c r="D99" s="23"/>
    </row>
    <row r="100" spans="1:4" ht="11.25" customHeight="1">
      <c r="C100" s="24"/>
      <c r="D100" s="23"/>
    </row>
    <row r="101" spans="1:4" ht="11.25" customHeight="1">
      <c r="C101" s="24"/>
      <c r="D101" s="23"/>
    </row>
    <row r="102" spans="1:4" ht="11.25" customHeight="1">
      <c r="C102" s="24"/>
      <c r="D102" s="23"/>
    </row>
    <row r="103" spans="1:4" ht="11.25" customHeight="1">
      <c r="C103" s="24"/>
      <c r="D103" s="23"/>
    </row>
    <row r="104" spans="1:4" ht="11.25" customHeight="1">
      <c r="C104" s="24"/>
      <c r="D104" s="23"/>
    </row>
    <row r="105" spans="1:4" ht="11.25" customHeight="1">
      <c r="C105" s="24"/>
      <c r="D105" s="23"/>
    </row>
    <row r="106" spans="1:4" ht="11.25" customHeight="1">
      <c r="C106" s="24"/>
      <c r="D106" s="23"/>
    </row>
    <row r="107" spans="1:4" ht="11.25" customHeight="1">
      <c r="C107" s="24"/>
      <c r="D107" s="23"/>
    </row>
    <row r="108" spans="1:4" ht="23.25" customHeight="1"/>
    <row r="109" spans="1:4" ht="9.9499999999999993" customHeight="1"/>
    <row r="110" spans="1:4" ht="12.75" customHeight="1">
      <c r="A110" s="24"/>
      <c r="B110" s="24"/>
      <c r="C110" s="25"/>
    </row>
  </sheetData>
  <mergeCells count="7">
    <mergeCell ref="F16:F17"/>
    <mergeCell ref="D3:E3"/>
    <mergeCell ref="A7:D7"/>
    <mergeCell ref="B16:B17"/>
    <mergeCell ref="C16:C17"/>
    <mergeCell ref="D16:D17"/>
    <mergeCell ref="E16:E17"/>
  </mergeCells>
  <phoneticPr fontId="1" type="noConversion"/>
  <printOptions gridLinesSet="0"/>
  <pageMargins left="0.78740157480314965" right="0.39370078740157483" top="0.59055118110236227" bottom="0.59055118110236227" header="0" footer="0"/>
  <pageSetup paperSize="9" scale="77" pageOrder="overThenDown" orientation="portrait" verticalDpi="300" r:id="rId1"/>
  <headerFooter alignWithMargins="0"/>
  <rowBreaks count="2" manualBreakCount="2">
    <brk id="44" max="5" man="1"/>
    <brk id="65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07"/>
  <sheetViews>
    <sheetView showGridLines="0" zoomScaleNormal="100" zoomScaleSheetLayoutView="90" workbookViewId="0">
      <selection activeCell="E287" sqref="E287"/>
    </sheetView>
  </sheetViews>
  <sheetFormatPr defaultRowHeight="11.25"/>
  <cols>
    <col min="1" max="1" width="46.5703125" style="47" customWidth="1"/>
    <col min="2" max="2" width="5.7109375" style="39" customWidth="1"/>
    <col min="3" max="3" width="25.7109375" style="39" customWidth="1"/>
    <col min="4" max="4" width="18.85546875" style="39" customWidth="1"/>
    <col min="5" max="5" width="14.7109375" style="39" customWidth="1"/>
    <col min="6" max="6" width="18.7109375" style="39" customWidth="1"/>
    <col min="7" max="16384" width="9.140625" style="39"/>
  </cols>
  <sheetData>
    <row r="1" spans="1:6" ht="14.25" customHeight="1">
      <c r="B1" s="48" t="s">
        <v>17</v>
      </c>
      <c r="C1" s="49"/>
      <c r="E1" s="50" t="s">
        <v>85</v>
      </c>
      <c r="F1" s="50"/>
    </row>
    <row r="2" spans="1:6" ht="9" customHeight="1">
      <c r="A2" s="51"/>
      <c r="B2" s="52"/>
      <c r="C2" s="53"/>
      <c r="D2" s="54"/>
      <c r="E2" s="54"/>
      <c r="F2" s="54"/>
    </row>
    <row r="3" spans="1:6" ht="47.25">
      <c r="A3" s="88" t="s">
        <v>53</v>
      </c>
      <c r="B3" s="112" t="s">
        <v>54</v>
      </c>
      <c r="C3" s="112" t="s">
        <v>55</v>
      </c>
      <c r="D3" s="112" t="s">
        <v>56</v>
      </c>
      <c r="E3" s="112" t="s">
        <v>16</v>
      </c>
      <c r="F3" s="112" t="s">
        <v>57</v>
      </c>
    </row>
    <row r="4" spans="1:6" ht="15.75">
      <c r="A4" s="114">
        <v>1</v>
      </c>
      <c r="B4" s="115">
        <v>2</v>
      </c>
      <c r="C4" s="115">
        <v>3</v>
      </c>
      <c r="D4" s="115">
        <v>4</v>
      </c>
      <c r="E4" s="115">
        <v>5</v>
      </c>
      <c r="F4" s="116">
        <v>6</v>
      </c>
    </row>
    <row r="5" spans="1:6" ht="18" customHeight="1">
      <c r="A5" s="87" t="s">
        <v>58</v>
      </c>
      <c r="B5" s="181">
        <v>200</v>
      </c>
      <c r="C5" s="181" t="s">
        <v>21</v>
      </c>
      <c r="D5" s="182">
        <f>D8+D134+D152+D181+D208+D262+D279+D287+D300+D254</f>
        <v>10631500</v>
      </c>
      <c r="E5" s="182">
        <f>E8+E134+E152+E181+E208+E262+E279+E287+E300+E254</f>
        <v>224809.62</v>
      </c>
      <c r="F5" s="182">
        <f>F8+F134+F152+F175+F208+F262+F279+F287+F300+F254</f>
        <v>10406690.379999999</v>
      </c>
    </row>
    <row r="6" spans="1:6" ht="22.5" customHeight="1">
      <c r="A6" s="88" t="s">
        <v>5</v>
      </c>
      <c r="B6" s="181"/>
      <c r="C6" s="181"/>
      <c r="D6" s="182"/>
      <c r="E6" s="182"/>
      <c r="F6" s="182"/>
    </row>
    <row r="7" spans="1:6" ht="36" customHeight="1">
      <c r="A7" s="89" t="s">
        <v>279</v>
      </c>
      <c r="B7" s="113">
        <v>200</v>
      </c>
      <c r="C7" s="113" t="s">
        <v>280</v>
      </c>
      <c r="D7" s="117">
        <f>D8+D134+D152+D181+D208+D262+D279+D287+D300+D254</f>
        <v>10631500</v>
      </c>
      <c r="E7" s="117">
        <f>E8+E134+E152+E181+E208+E262+E279+E287+E300+E254</f>
        <v>224809.62</v>
      </c>
      <c r="F7" s="118">
        <f>D7-E7</f>
        <v>10406690.380000001</v>
      </c>
    </row>
    <row r="8" spans="1:6" ht="18" customHeight="1">
      <c r="A8" s="87" t="s">
        <v>59</v>
      </c>
      <c r="B8" s="113">
        <v>200</v>
      </c>
      <c r="C8" s="113" t="s">
        <v>271</v>
      </c>
      <c r="D8" s="119">
        <f>SUM(D10+D57+D63+D69)</f>
        <v>4946000</v>
      </c>
      <c r="E8" s="119">
        <f>SUM(E10+E57+E63+E69)</f>
        <v>106950.65</v>
      </c>
      <c r="F8" s="120">
        <f t="shared" ref="F8" si="0">D8-E8</f>
        <v>4839049.3499999996</v>
      </c>
    </row>
    <row r="9" spans="1:6" ht="12" hidden="1" customHeight="1">
      <c r="A9" s="90" t="s">
        <v>61</v>
      </c>
      <c r="B9" s="113">
        <v>200</v>
      </c>
      <c r="C9" s="113" t="s">
        <v>104</v>
      </c>
      <c r="D9" s="117"/>
      <c r="E9" s="117"/>
      <c r="F9" s="180">
        <f>D10-E10</f>
        <v>4689249.3499999996</v>
      </c>
    </row>
    <row r="10" spans="1:6" ht="84" customHeight="1">
      <c r="A10" s="91" t="s">
        <v>62</v>
      </c>
      <c r="B10" s="113">
        <v>200</v>
      </c>
      <c r="C10" s="113" t="s">
        <v>272</v>
      </c>
      <c r="D10" s="117">
        <f>D12+D50</f>
        <v>4795700</v>
      </c>
      <c r="E10" s="117">
        <f>E12+E50</f>
        <v>106450.65</v>
      </c>
      <c r="F10" s="180"/>
    </row>
    <row r="11" spans="1:6" ht="53.25" customHeight="1">
      <c r="A11" s="88" t="s">
        <v>105</v>
      </c>
      <c r="B11" s="113">
        <v>200</v>
      </c>
      <c r="C11" s="113" t="s">
        <v>281</v>
      </c>
      <c r="D11" s="117">
        <f t="shared" ref="D11:E14" si="1">D12</f>
        <v>4795500</v>
      </c>
      <c r="E11" s="117">
        <f t="shared" si="1"/>
        <v>106450.65</v>
      </c>
      <c r="F11" s="118">
        <f t="shared" ref="F11:F16" si="2">D11-E11</f>
        <v>4689049.3499999996</v>
      </c>
    </row>
    <row r="12" spans="1:6" ht="54" customHeight="1">
      <c r="A12" s="88" t="s">
        <v>106</v>
      </c>
      <c r="B12" s="113">
        <v>200</v>
      </c>
      <c r="C12" s="113" t="s">
        <v>282</v>
      </c>
      <c r="D12" s="117">
        <f>D16+D35</f>
        <v>4795500</v>
      </c>
      <c r="E12" s="117">
        <f>E16+E35</f>
        <v>106450.65</v>
      </c>
      <c r="F12" s="117">
        <f>SUM(F16)+F35</f>
        <v>4689049.3499999996</v>
      </c>
    </row>
    <row r="13" spans="1:6" ht="78" hidden="1" customHeight="1">
      <c r="A13" s="88" t="s">
        <v>135</v>
      </c>
      <c r="B13" s="113">
        <v>200</v>
      </c>
      <c r="C13" s="113" t="s">
        <v>107</v>
      </c>
      <c r="D13" s="117">
        <f t="shared" si="1"/>
        <v>4021400</v>
      </c>
      <c r="E13" s="117">
        <f t="shared" si="1"/>
        <v>85200</v>
      </c>
      <c r="F13" s="118">
        <f t="shared" si="2"/>
        <v>3936200</v>
      </c>
    </row>
    <row r="14" spans="1:6" ht="57.75" hidden="1" customHeight="1">
      <c r="A14" s="88" t="s">
        <v>109</v>
      </c>
      <c r="B14" s="113">
        <v>200</v>
      </c>
      <c r="C14" s="113" t="s">
        <v>108</v>
      </c>
      <c r="D14" s="117">
        <f t="shared" si="1"/>
        <v>4021400</v>
      </c>
      <c r="E14" s="117">
        <f t="shared" si="1"/>
        <v>85200</v>
      </c>
      <c r="F14" s="118">
        <f t="shared" si="2"/>
        <v>3936200</v>
      </c>
    </row>
    <row r="15" spans="1:6" ht="21" hidden="1" customHeight="1">
      <c r="A15" s="88" t="s">
        <v>92</v>
      </c>
      <c r="B15" s="113">
        <v>200</v>
      </c>
      <c r="C15" s="113" t="s">
        <v>110</v>
      </c>
      <c r="D15" s="117">
        <f>D19+D22</f>
        <v>4021400</v>
      </c>
      <c r="E15" s="117">
        <f>E19+E22</f>
        <v>85200</v>
      </c>
      <c r="F15" s="118">
        <f t="shared" si="2"/>
        <v>3936200</v>
      </c>
    </row>
    <row r="16" spans="1:6" ht="135" customHeight="1">
      <c r="A16" s="92" t="s">
        <v>283</v>
      </c>
      <c r="B16" s="113">
        <v>200</v>
      </c>
      <c r="C16" s="113" t="s">
        <v>273</v>
      </c>
      <c r="D16" s="117">
        <f>D17</f>
        <v>4229600</v>
      </c>
      <c r="E16" s="117">
        <f>E17</f>
        <v>85200</v>
      </c>
      <c r="F16" s="118">
        <f t="shared" si="2"/>
        <v>4144400</v>
      </c>
    </row>
    <row r="17" spans="1:6" ht="102" customHeight="1">
      <c r="A17" s="93" t="s">
        <v>316</v>
      </c>
      <c r="B17" s="113">
        <v>200</v>
      </c>
      <c r="C17" s="113" t="s">
        <v>317</v>
      </c>
      <c r="D17" s="117">
        <f>SUM(D18)</f>
        <v>4229600</v>
      </c>
      <c r="E17" s="117">
        <f>SUM(E18)</f>
        <v>85200</v>
      </c>
      <c r="F17" s="118">
        <f t="shared" ref="F17:F18" si="3">D17-E17</f>
        <v>4144400</v>
      </c>
    </row>
    <row r="18" spans="1:6" ht="40.5" customHeight="1">
      <c r="A18" s="94" t="s">
        <v>92</v>
      </c>
      <c r="B18" s="113">
        <v>200</v>
      </c>
      <c r="C18" s="113" t="s">
        <v>318</v>
      </c>
      <c r="D18" s="117">
        <f>SUM(D19+D21+D22)</f>
        <v>4229600</v>
      </c>
      <c r="E18" s="117">
        <f>SUM(E19+E21+E22)</f>
        <v>85200</v>
      </c>
      <c r="F18" s="118">
        <f t="shared" si="3"/>
        <v>4144400</v>
      </c>
    </row>
    <row r="19" spans="1:6" ht="31.5" customHeight="1">
      <c r="A19" s="88" t="s">
        <v>275</v>
      </c>
      <c r="B19" s="113">
        <v>200</v>
      </c>
      <c r="C19" s="113" t="s">
        <v>274</v>
      </c>
      <c r="D19" s="117">
        <v>3088600</v>
      </c>
      <c r="E19" s="117">
        <v>85200</v>
      </c>
      <c r="F19" s="180">
        <f t="shared" ref="F19" si="4">D19-E19</f>
        <v>3003400</v>
      </c>
    </row>
    <row r="20" spans="1:6" ht="19.5" hidden="1" customHeight="1">
      <c r="A20" s="88"/>
      <c r="B20" s="113"/>
      <c r="C20" s="113"/>
      <c r="D20" s="117"/>
      <c r="E20" s="117"/>
      <c r="F20" s="180"/>
    </row>
    <row r="21" spans="1:6" ht="53.25" customHeight="1">
      <c r="A21" s="88" t="s">
        <v>232</v>
      </c>
      <c r="B21" s="113">
        <v>200</v>
      </c>
      <c r="C21" s="113" t="s">
        <v>276</v>
      </c>
      <c r="D21" s="117">
        <v>208200</v>
      </c>
      <c r="E21" s="117">
        <v>0</v>
      </c>
      <c r="F21" s="118">
        <f t="shared" ref="F21:F22" si="5">D21-E21</f>
        <v>208200</v>
      </c>
    </row>
    <row r="22" spans="1:6" ht="69.75" customHeight="1">
      <c r="A22" s="99" t="s">
        <v>472</v>
      </c>
      <c r="B22" s="113">
        <v>200</v>
      </c>
      <c r="C22" s="113" t="s">
        <v>277</v>
      </c>
      <c r="D22" s="117">
        <v>932800</v>
      </c>
      <c r="E22" s="117">
        <v>0</v>
      </c>
      <c r="F22" s="118">
        <f t="shared" si="5"/>
        <v>932800</v>
      </c>
    </row>
    <row r="23" spans="1:6" ht="27.75" hidden="1" customHeight="1">
      <c r="A23" s="169" t="s">
        <v>61</v>
      </c>
      <c r="B23" s="113">
        <v>200</v>
      </c>
      <c r="C23" s="113" t="s">
        <v>111</v>
      </c>
      <c r="D23" s="117"/>
      <c r="E23" s="117" t="s">
        <v>52</v>
      </c>
      <c r="F23" s="180" t="e">
        <f t="shared" ref="F23" si="6">D23-E23</f>
        <v>#VALUE!</v>
      </c>
    </row>
    <row r="24" spans="1:6" ht="30.75" hidden="1" customHeight="1">
      <c r="A24" s="169" t="s">
        <v>136</v>
      </c>
      <c r="B24" s="113">
        <v>200</v>
      </c>
      <c r="C24" s="113" t="s">
        <v>112</v>
      </c>
      <c r="D24" s="117">
        <f>D25</f>
        <v>565900</v>
      </c>
      <c r="E24" s="117">
        <f>E25</f>
        <v>21250.65</v>
      </c>
      <c r="F24" s="180"/>
    </row>
    <row r="25" spans="1:6" ht="31.5" hidden="1" customHeight="1">
      <c r="A25" s="169" t="s">
        <v>87</v>
      </c>
      <c r="B25" s="113">
        <v>200</v>
      </c>
      <c r="C25" s="113" t="s">
        <v>113</v>
      </c>
      <c r="D25" s="117">
        <f>D26</f>
        <v>565900</v>
      </c>
      <c r="E25" s="117">
        <f>E26</f>
        <v>21250.65</v>
      </c>
      <c r="F25" s="180">
        <f t="shared" ref="F25" si="7">D25-E25</f>
        <v>544649.35</v>
      </c>
    </row>
    <row r="26" spans="1:6" ht="0.75" hidden="1" customHeight="1">
      <c r="A26" s="169" t="s">
        <v>88</v>
      </c>
      <c r="B26" s="113">
        <v>200</v>
      </c>
      <c r="C26" s="113" t="s">
        <v>125</v>
      </c>
      <c r="D26" s="117">
        <f>D27+D35</f>
        <v>565900</v>
      </c>
      <c r="E26" s="117">
        <f>E27+E35</f>
        <v>21250.65</v>
      </c>
      <c r="F26" s="180"/>
    </row>
    <row r="27" spans="1:6" ht="33" hidden="1" customHeight="1">
      <c r="A27" s="169" t="s">
        <v>114</v>
      </c>
      <c r="B27" s="113">
        <v>200</v>
      </c>
      <c r="C27" s="113" t="s">
        <v>115</v>
      </c>
      <c r="D27" s="117">
        <f>D29+D33</f>
        <v>0</v>
      </c>
      <c r="E27" s="117">
        <f>E29</f>
        <v>0</v>
      </c>
      <c r="F27" s="180">
        <f t="shared" ref="F27" si="8">D27-E27</f>
        <v>0</v>
      </c>
    </row>
    <row r="28" spans="1:6" ht="33" hidden="1" customHeight="1">
      <c r="A28" s="169" t="s">
        <v>60</v>
      </c>
      <c r="B28" s="113">
        <v>200</v>
      </c>
      <c r="C28" s="113" t="s">
        <v>116</v>
      </c>
      <c r="D28" s="117">
        <f>D29</f>
        <v>0</v>
      </c>
      <c r="E28" s="117">
        <f>E29</f>
        <v>0</v>
      </c>
      <c r="F28" s="180"/>
    </row>
    <row r="29" spans="1:6" ht="29.25" hidden="1" customHeight="1">
      <c r="A29" s="169" t="s">
        <v>63</v>
      </c>
      <c r="B29" s="113">
        <v>200</v>
      </c>
      <c r="C29" s="113" t="s">
        <v>117</v>
      </c>
      <c r="D29" s="117">
        <f>D30+D31+D32</f>
        <v>0</v>
      </c>
      <c r="E29" s="117">
        <f>E31+E32+E30</f>
        <v>0</v>
      </c>
      <c r="F29" s="180">
        <f t="shared" ref="F29" si="9">D29-E29</f>
        <v>0</v>
      </c>
    </row>
    <row r="30" spans="1:6" ht="34.5" hidden="1" customHeight="1">
      <c r="A30" s="169" t="s">
        <v>64</v>
      </c>
      <c r="B30" s="113">
        <v>200</v>
      </c>
      <c r="C30" s="113" t="s">
        <v>118</v>
      </c>
      <c r="D30" s="117"/>
      <c r="E30" s="117"/>
      <c r="F30" s="180"/>
    </row>
    <row r="31" spans="1:6" ht="27" hidden="1" customHeight="1">
      <c r="A31" s="169" t="s">
        <v>65</v>
      </c>
      <c r="B31" s="113">
        <v>200</v>
      </c>
      <c r="C31" s="113" t="s">
        <v>119</v>
      </c>
      <c r="D31" s="117"/>
      <c r="E31" s="117"/>
      <c r="F31" s="180">
        <f t="shared" ref="F31" si="10">D31-E31</f>
        <v>0</v>
      </c>
    </row>
    <row r="32" spans="1:6" ht="30" hidden="1" customHeight="1">
      <c r="A32" s="169" t="s">
        <v>66</v>
      </c>
      <c r="B32" s="113">
        <v>200</v>
      </c>
      <c r="C32" s="113" t="s">
        <v>121</v>
      </c>
      <c r="D32" s="117"/>
      <c r="E32" s="117"/>
      <c r="F32" s="180"/>
    </row>
    <row r="33" spans="1:6" ht="36.75" hidden="1" customHeight="1">
      <c r="A33" s="169" t="s">
        <v>68</v>
      </c>
      <c r="B33" s="113">
        <v>200</v>
      </c>
      <c r="C33" s="113" t="s">
        <v>122</v>
      </c>
      <c r="D33" s="117">
        <f>D34</f>
        <v>0</v>
      </c>
      <c r="E33" s="117" t="str">
        <f>E34</f>
        <v>-</v>
      </c>
      <c r="F33" s="180" t="e">
        <f t="shared" ref="F33" si="11">D33-E33</f>
        <v>#VALUE!</v>
      </c>
    </row>
    <row r="34" spans="1:6" ht="70.5" hidden="1" customHeight="1">
      <c r="A34" s="169" t="s">
        <v>69</v>
      </c>
      <c r="B34" s="113">
        <v>200</v>
      </c>
      <c r="C34" s="113" t="s">
        <v>123</v>
      </c>
      <c r="D34" s="117"/>
      <c r="E34" s="117" t="s">
        <v>52</v>
      </c>
      <c r="F34" s="180"/>
    </row>
    <row r="35" spans="1:6" ht="130.5" customHeight="1">
      <c r="A35" s="96" t="s">
        <v>284</v>
      </c>
      <c r="B35" s="113">
        <v>200</v>
      </c>
      <c r="C35" s="113" t="s">
        <v>278</v>
      </c>
      <c r="D35" s="117">
        <f>D39</f>
        <v>565900</v>
      </c>
      <c r="E35" s="117">
        <f>SUM(E39)+E36</f>
        <v>21250.65</v>
      </c>
      <c r="F35" s="118">
        <f t="shared" ref="F35:F39" si="12">D35-E35</f>
        <v>544649.35</v>
      </c>
    </row>
    <row r="36" spans="1:6" ht="94.5" hidden="1" customHeight="1">
      <c r="A36" s="93" t="s">
        <v>316</v>
      </c>
      <c r="B36" s="113">
        <v>200</v>
      </c>
      <c r="C36" s="113" t="s">
        <v>506</v>
      </c>
      <c r="D36" s="117">
        <f>D38</f>
        <v>0</v>
      </c>
      <c r="E36" s="117">
        <f>E38</f>
        <v>0</v>
      </c>
      <c r="F36" s="118">
        <f t="shared" si="12"/>
        <v>0</v>
      </c>
    </row>
    <row r="37" spans="1:6" ht="33.75" hidden="1" customHeight="1">
      <c r="A37" s="94" t="s">
        <v>92</v>
      </c>
      <c r="B37" s="113">
        <v>200</v>
      </c>
      <c r="C37" s="113" t="s">
        <v>559</v>
      </c>
      <c r="D37" s="117">
        <f>D38</f>
        <v>0</v>
      </c>
      <c r="E37" s="117">
        <f>E38</f>
        <v>0</v>
      </c>
      <c r="F37" s="118">
        <f>F38</f>
        <v>0</v>
      </c>
    </row>
    <row r="38" spans="1:6" ht="48" hidden="1" customHeight="1">
      <c r="A38" s="88" t="s">
        <v>232</v>
      </c>
      <c r="B38" s="113">
        <v>200</v>
      </c>
      <c r="C38" s="113" t="s">
        <v>507</v>
      </c>
      <c r="D38" s="117"/>
      <c r="E38" s="117"/>
      <c r="F38" s="118">
        <f t="shared" si="12"/>
        <v>0</v>
      </c>
    </row>
    <row r="39" spans="1:6" ht="44.25" customHeight="1">
      <c r="A39" s="97" t="s">
        <v>319</v>
      </c>
      <c r="B39" s="113">
        <v>200</v>
      </c>
      <c r="C39" s="113" t="s">
        <v>320</v>
      </c>
      <c r="D39" s="117">
        <f>SUM(D40)</f>
        <v>565900</v>
      </c>
      <c r="E39" s="117">
        <f>SUM(E40)</f>
        <v>21250.65</v>
      </c>
      <c r="F39" s="118">
        <f t="shared" si="12"/>
        <v>544649.35</v>
      </c>
    </row>
    <row r="40" spans="1:6" ht="48" customHeight="1">
      <c r="A40" s="98" t="s">
        <v>298</v>
      </c>
      <c r="B40" s="113">
        <v>200</v>
      </c>
      <c r="C40" s="113" t="s">
        <v>473</v>
      </c>
      <c r="D40" s="117">
        <f t="shared" ref="D40:E40" si="13">SUM(D41)</f>
        <v>565900</v>
      </c>
      <c r="E40" s="117">
        <f t="shared" si="13"/>
        <v>21250.65</v>
      </c>
      <c r="F40" s="118">
        <f t="shared" ref="F40:F41" si="14">D40-E40</f>
        <v>544649.35</v>
      </c>
    </row>
    <row r="41" spans="1:6" ht="22.5" customHeight="1">
      <c r="A41" s="160" t="s">
        <v>586</v>
      </c>
      <c r="B41" s="113">
        <v>200</v>
      </c>
      <c r="C41" s="113" t="s">
        <v>285</v>
      </c>
      <c r="D41" s="117">
        <v>565900</v>
      </c>
      <c r="E41" s="117">
        <v>21250.65</v>
      </c>
      <c r="F41" s="118">
        <f t="shared" si="14"/>
        <v>544649.35</v>
      </c>
    </row>
    <row r="42" spans="1:6" ht="17.25" hidden="1" customHeight="1">
      <c r="A42" s="88" t="s">
        <v>137</v>
      </c>
      <c r="B42" s="113">
        <v>200</v>
      </c>
      <c r="C42" s="113" t="s">
        <v>300</v>
      </c>
      <c r="D42" s="117">
        <v>390800</v>
      </c>
      <c r="E42" s="117">
        <v>102080.8</v>
      </c>
      <c r="F42" s="180">
        <f t="shared" ref="F42" si="15">D42-E42</f>
        <v>288719.2</v>
      </c>
    </row>
    <row r="43" spans="1:6" ht="17.25" hidden="1" customHeight="1">
      <c r="A43" s="88" t="s">
        <v>70</v>
      </c>
      <c r="B43" s="113">
        <v>200</v>
      </c>
      <c r="C43" s="113" t="s">
        <v>301</v>
      </c>
      <c r="D43" s="117">
        <v>390800</v>
      </c>
      <c r="E43" s="117">
        <v>102080.8</v>
      </c>
      <c r="F43" s="180"/>
    </row>
    <row r="44" spans="1:6" ht="17.25" hidden="1" customHeight="1">
      <c r="A44" s="88" t="s">
        <v>45</v>
      </c>
      <c r="B44" s="113">
        <v>200</v>
      </c>
      <c r="C44" s="113" t="s">
        <v>302</v>
      </c>
      <c r="D44" s="117">
        <v>390800</v>
      </c>
      <c r="E44" s="117">
        <v>102080.8</v>
      </c>
      <c r="F44" s="180">
        <f t="shared" ref="F44" si="16">D44-E44</f>
        <v>288719.2</v>
      </c>
    </row>
    <row r="45" spans="1:6" ht="17.25" hidden="1" customHeight="1">
      <c r="A45" s="88"/>
      <c r="B45" s="113">
        <v>200</v>
      </c>
      <c r="C45" s="113" t="s">
        <v>303</v>
      </c>
      <c r="D45" s="117">
        <v>390800</v>
      </c>
      <c r="E45" s="117">
        <v>102080.8</v>
      </c>
      <c r="F45" s="180"/>
    </row>
    <row r="46" spans="1:6" ht="17.25" hidden="1" customHeight="1">
      <c r="A46" s="88" t="s">
        <v>60</v>
      </c>
      <c r="B46" s="113">
        <v>200</v>
      </c>
      <c r="C46" s="113" t="s">
        <v>304</v>
      </c>
      <c r="D46" s="117">
        <v>390800</v>
      </c>
      <c r="E46" s="117">
        <v>102080.8</v>
      </c>
      <c r="F46" s="180">
        <f t="shared" ref="F46" si="17">D46-E46</f>
        <v>288719.2</v>
      </c>
    </row>
    <row r="47" spans="1:6" ht="17.25" hidden="1" customHeight="1">
      <c r="A47" s="88" t="s">
        <v>71</v>
      </c>
      <c r="B47" s="113">
        <v>200</v>
      </c>
      <c r="C47" s="113" t="s">
        <v>305</v>
      </c>
      <c r="D47" s="117">
        <v>390800</v>
      </c>
      <c r="E47" s="117">
        <v>102080.8</v>
      </c>
      <c r="F47" s="180"/>
    </row>
    <row r="48" spans="1:6" ht="27" hidden="1" customHeight="1">
      <c r="A48" s="99" t="s">
        <v>124</v>
      </c>
      <c r="B48" s="113">
        <v>200</v>
      </c>
      <c r="C48" s="113" t="s">
        <v>306</v>
      </c>
      <c r="D48" s="117">
        <v>390800</v>
      </c>
      <c r="E48" s="117">
        <v>102080.8</v>
      </c>
      <c r="F48" s="180">
        <f>D49-E49</f>
        <v>200</v>
      </c>
    </row>
    <row r="49" spans="1:6" ht="48" customHeight="1">
      <c r="A49" s="100" t="s">
        <v>628</v>
      </c>
      <c r="B49" s="113">
        <v>200</v>
      </c>
      <c r="C49" s="113" t="s">
        <v>287</v>
      </c>
      <c r="D49" s="117">
        <f>SUM(D50)</f>
        <v>200</v>
      </c>
      <c r="E49" s="117">
        <f>SUM(E50)</f>
        <v>0</v>
      </c>
      <c r="F49" s="180"/>
    </row>
    <row r="50" spans="1:6" ht="17.25" customHeight="1">
      <c r="A50" s="100" t="s">
        <v>629</v>
      </c>
      <c r="B50" s="113">
        <v>200</v>
      </c>
      <c r="C50" s="113" t="s">
        <v>288</v>
      </c>
      <c r="D50" s="117">
        <f t="shared" ref="D50:E52" si="18">D51</f>
        <v>200</v>
      </c>
      <c r="E50" s="117">
        <f t="shared" si="18"/>
        <v>0</v>
      </c>
      <c r="F50" s="118">
        <f t="shared" ref="F50:F51" si="19">D50-E50</f>
        <v>200</v>
      </c>
    </row>
    <row r="51" spans="1:6" ht="177" customHeight="1">
      <c r="A51" s="92" t="s">
        <v>289</v>
      </c>
      <c r="B51" s="113">
        <v>200</v>
      </c>
      <c r="C51" s="113" t="s">
        <v>290</v>
      </c>
      <c r="D51" s="117">
        <f t="shared" si="18"/>
        <v>200</v>
      </c>
      <c r="E51" s="117">
        <f t="shared" si="18"/>
        <v>0</v>
      </c>
      <c r="F51" s="118">
        <f t="shared" si="19"/>
        <v>200</v>
      </c>
    </row>
    <row r="52" spans="1:6" ht="21.75" hidden="1" customHeight="1">
      <c r="A52" s="88" t="s">
        <v>87</v>
      </c>
      <c r="B52" s="113">
        <v>200</v>
      </c>
      <c r="C52" s="113" t="s">
        <v>291</v>
      </c>
      <c r="D52" s="117">
        <f t="shared" si="18"/>
        <v>200</v>
      </c>
      <c r="E52" s="117">
        <f t="shared" si="18"/>
        <v>0</v>
      </c>
      <c r="F52" s="180">
        <f t="shared" ref="F52" si="20">D52-E52</f>
        <v>200</v>
      </c>
    </row>
    <row r="53" spans="1:6" ht="6.75" hidden="1" customHeight="1">
      <c r="A53" s="88" t="s">
        <v>88</v>
      </c>
      <c r="B53" s="113">
        <v>200</v>
      </c>
      <c r="C53" s="113" t="s">
        <v>292</v>
      </c>
      <c r="D53" s="117">
        <f>D56</f>
        <v>200</v>
      </c>
      <c r="E53" s="117">
        <f>E56</f>
        <v>0</v>
      </c>
      <c r="F53" s="180"/>
    </row>
    <row r="54" spans="1:6" ht="57" customHeight="1">
      <c r="A54" s="155" t="s">
        <v>319</v>
      </c>
      <c r="B54" s="113">
        <v>200</v>
      </c>
      <c r="C54" s="113" t="s">
        <v>474</v>
      </c>
      <c r="D54" s="117">
        <f>SUM(D55)</f>
        <v>200</v>
      </c>
      <c r="E54" s="117">
        <f>SUM(E55)</f>
        <v>0</v>
      </c>
      <c r="F54" s="118">
        <f t="shared" ref="F54:F55" si="21">D54-E54</f>
        <v>200</v>
      </c>
    </row>
    <row r="55" spans="1:6" ht="44.25" customHeight="1">
      <c r="A55" s="98" t="s">
        <v>298</v>
      </c>
      <c r="B55" s="113">
        <v>200</v>
      </c>
      <c r="C55" s="113" t="s">
        <v>299</v>
      </c>
      <c r="D55" s="117">
        <f>SUM(D56)</f>
        <v>200</v>
      </c>
      <c r="E55" s="117">
        <f>SUM(E56)</f>
        <v>0</v>
      </c>
      <c r="F55" s="118">
        <f t="shared" si="21"/>
        <v>200</v>
      </c>
    </row>
    <row r="56" spans="1:6" ht="21" customHeight="1">
      <c r="A56" s="88" t="s">
        <v>587</v>
      </c>
      <c r="B56" s="113">
        <v>200</v>
      </c>
      <c r="C56" s="113" t="s">
        <v>293</v>
      </c>
      <c r="D56" s="117">
        <v>200</v>
      </c>
      <c r="E56" s="117"/>
      <c r="F56" s="118">
        <f t="shared" ref="F56:F57" si="22">D56-E56</f>
        <v>200</v>
      </c>
    </row>
    <row r="57" spans="1:6" ht="1.5" hidden="1" customHeight="1">
      <c r="A57" s="88" t="s">
        <v>93</v>
      </c>
      <c r="B57" s="113">
        <v>200</v>
      </c>
      <c r="C57" s="113" t="s">
        <v>294</v>
      </c>
      <c r="D57" s="117">
        <f t="shared" ref="D57:E61" si="23">SUM(D58)</f>
        <v>0</v>
      </c>
      <c r="E57" s="117">
        <f t="shared" si="23"/>
        <v>0</v>
      </c>
      <c r="F57" s="118">
        <f t="shared" si="22"/>
        <v>0</v>
      </c>
    </row>
    <row r="58" spans="1:6" ht="30.75" hidden="1" customHeight="1">
      <c r="A58" s="100" t="s">
        <v>286</v>
      </c>
      <c r="B58" s="113">
        <v>200</v>
      </c>
      <c r="C58" s="113" t="s">
        <v>295</v>
      </c>
      <c r="D58" s="117">
        <f t="shared" si="23"/>
        <v>0</v>
      </c>
      <c r="E58" s="117">
        <f t="shared" si="23"/>
        <v>0</v>
      </c>
      <c r="F58" s="118">
        <f t="shared" ref="F58:F59" si="24">D58-E58</f>
        <v>0</v>
      </c>
    </row>
    <row r="59" spans="1:6" ht="24" hidden="1" customHeight="1">
      <c r="A59" s="100" t="s">
        <v>259</v>
      </c>
      <c r="B59" s="113">
        <v>200</v>
      </c>
      <c r="C59" s="113" t="s">
        <v>296</v>
      </c>
      <c r="D59" s="117">
        <f t="shared" si="23"/>
        <v>0</v>
      </c>
      <c r="E59" s="117">
        <f t="shared" si="23"/>
        <v>0</v>
      </c>
      <c r="F59" s="118">
        <f t="shared" si="24"/>
        <v>0</v>
      </c>
    </row>
    <row r="60" spans="1:6" ht="55.5" hidden="1" customHeight="1">
      <c r="A60" s="101" t="s">
        <v>307</v>
      </c>
      <c r="B60" s="113">
        <v>200</v>
      </c>
      <c r="C60" s="113" t="s">
        <v>297</v>
      </c>
      <c r="D60" s="117">
        <f t="shared" si="23"/>
        <v>0</v>
      </c>
      <c r="E60" s="117">
        <f t="shared" si="23"/>
        <v>0</v>
      </c>
      <c r="F60" s="118">
        <f t="shared" ref="F60:F61" si="25">D60-E60</f>
        <v>0</v>
      </c>
    </row>
    <row r="61" spans="1:6" ht="23.25" hidden="1" customHeight="1">
      <c r="A61" s="98" t="s">
        <v>89</v>
      </c>
      <c r="B61" s="113">
        <v>200</v>
      </c>
      <c r="C61" s="113" t="s">
        <v>321</v>
      </c>
      <c r="D61" s="117">
        <f t="shared" si="23"/>
        <v>0</v>
      </c>
      <c r="E61" s="117">
        <f t="shared" si="23"/>
        <v>0</v>
      </c>
      <c r="F61" s="118">
        <f t="shared" si="25"/>
        <v>0</v>
      </c>
    </row>
    <row r="62" spans="1:6" ht="20.25" hidden="1" customHeight="1">
      <c r="A62" s="98" t="s">
        <v>308</v>
      </c>
      <c r="B62" s="113">
        <v>202</v>
      </c>
      <c r="C62" s="113" t="s">
        <v>465</v>
      </c>
      <c r="D62" s="117"/>
      <c r="E62" s="117"/>
      <c r="F62" s="118">
        <f t="shared" ref="F62:F63" si="26">D62-E62</f>
        <v>0</v>
      </c>
    </row>
    <row r="63" spans="1:6" ht="15.75" customHeight="1">
      <c r="A63" s="88" t="s">
        <v>72</v>
      </c>
      <c r="B63" s="113">
        <v>200</v>
      </c>
      <c r="C63" s="113" t="s">
        <v>309</v>
      </c>
      <c r="D63" s="117">
        <f t="shared" ref="D63:E67" si="27">SUM(D64)</f>
        <v>10000</v>
      </c>
      <c r="E63" s="117">
        <f t="shared" si="27"/>
        <v>0</v>
      </c>
      <c r="F63" s="118">
        <f t="shared" si="26"/>
        <v>10000</v>
      </c>
    </row>
    <row r="64" spans="1:6" ht="46.5" customHeight="1">
      <c r="A64" s="100" t="s">
        <v>628</v>
      </c>
      <c r="B64" s="113">
        <v>200</v>
      </c>
      <c r="C64" s="113" t="s">
        <v>310</v>
      </c>
      <c r="D64" s="117">
        <f t="shared" si="27"/>
        <v>10000</v>
      </c>
      <c r="E64" s="117">
        <f t="shared" si="27"/>
        <v>0</v>
      </c>
      <c r="F64" s="118">
        <f t="shared" ref="F64:F65" si="28">D64-E64</f>
        <v>10000</v>
      </c>
    </row>
    <row r="65" spans="1:6" ht="36" customHeight="1">
      <c r="A65" s="88" t="s">
        <v>128</v>
      </c>
      <c r="B65" s="113">
        <v>200</v>
      </c>
      <c r="C65" s="113" t="s">
        <v>311</v>
      </c>
      <c r="D65" s="117">
        <f t="shared" si="27"/>
        <v>10000</v>
      </c>
      <c r="E65" s="117">
        <f t="shared" si="27"/>
        <v>0</v>
      </c>
      <c r="F65" s="118">
        <f t="shared" si="28"/>
        <v>10000</v>
      </c>
    </row>
    <row r="66" spans="1:6" ht="98.25" customHeight="1">
      <c r="A66" s="88" t="s">
        <v>138</v>
      </c>
      <c r="B66" s="113">
        <v>200</v>
      </c>
      <c r="C66" s="113" t="s">
        <v>312</v>
      </c>
      <c r="D66" s="117">
        <f t="shared" si="27"/>
        <v>10000</v>
      </c>
      <c r="E66" s="117">
        <f t="shared" si="27"/>
        <v>0</v>
      </c>
      <c r="F66" s="118">
        <f t="shared" ref="F66:F67" si="29">D66-E66</f>
        <v>10000</v>
      </c>
    </row>
    <row r="67" spans="1:6" ht="20.25" customHeight="1">
      <c r="A67" s="98" t="s">
        <v>89</v>
      </c>
      <c r="B67" s="113">
        <v>200</v>
      </c>
      <c r="C67" s="113" t="s">
        <v>322</v>
      </c>
      <c r="D67" s="117">
        <f t="shared" si="27"/>
        <v>10000</v>
      </c>
      <c r="E67" s="117">
        <f t="shared" si="27"/>
        <v>0</v>
      </c>
      <c r="F67" s="118">
        <f t="shared" si="29"/>
        <v>10000</v>
      </c>
    </row>
    <row r="68" spans="1:6" ht="15.75" customHeight="1">
      <c r="A68" s="88" t="s">
        <v>91</v>
      </c>
      <c r="B68" s="113">
        <v>200</v>
      </c>
      <c r="C68" s="113" t="s">
        <v>313</v>
      </c>
      <c r="D68" s="117">
        <v>10000</v>
      </c>
      <c r="E68" s="117"/>
      <c r="F68" s="118">
        <f t="shared" ref="F68:F69" si="30">D68-E68</f>
        <v>10000</v>
      </c>
    </row>
    <row r="69" spans="1:6" ht="21.75" customHeight="1">
      <c r="A69" s="87" t="s">
        <v>73</v>
      </c>
      <c r="B69" s="113">
        <v>200</v>
      </c>
      <c r="C69" s="113" t="s">
        <v>314</v>
      </c>
      <c r="D69" s="119">
        <f>SUM(D70+D78+D107)</f>
        <v>140300</v>
      </c>
      <c r="E69" s="119">
        <f>SUM(E70+E78+E107)</f>
        <v>500</v>
      </c>
      <c r="F69" s="120">
        <f t="shared" si="30"/>
        <v>139800</v>
      </c>
    </row>
    <row r="70" spans="1:6" ht="48" customHeight="1">
      <c r="A70" s="99" t="s">
        <v>105</v>
      </c>
      <c r="B70" s="113">
        <v>200</v>
      </c>
      <c r="C70" s="113" t="s">
        <v>325</v>
      </c>
      <c r="D70" s="153">
        <f>SUM(D71)</f>
        <v>21500</v>
      </c>
      <c r="E70" s="161">
        <f>SUM(E71)</f>
        <v>0</v>
      </c>
      <c r="F70" s="118">
        <f t="shared" ref="F70:F71" si="31">D70-E70</f>
        <v>21500</v>
      </c>
    </row>
    <row r="71" spans="1:6" ht="54" customHeight="1">
      <c r="A71" s="91" t="s">
        <v>235</v>
      </c>
      <c r="B71" s="113">
        <v>200</v>
      </c>
      <c r="C71" s="113" t="s">
        <v>315</v>
      </c>
      <c r="D71" s="117">
        <f t="shared" ref="D71:E73" si="32">D72</f>
        <v>21500</v>
      </c>
      <c r="E71" s="161">
        <f t="shared" si="32"/>
        <v>0</v>
      </c>
      <c r="F71" s="118">
        <f t="shared" si="31"/>
        <v>21500</v>
      </c>
    </row>
    <row r="72" spans="1:6" ht="99" customHeight="1">
      <c r="A72" s="88" t="s">
        <v>146</v>
      </c>
      <c r="B72" s="113">
        <v>200</v>
      </c>
      <c r="C72" s="113" t="s">
        <v>479</v>
      </c>
      <c r="D72" s="117">
        <f t="shared" si="32"/>
        <v>21500</v>
      </c>
      <c r="E72" s="161">
        <f t="shared" si="32"/>
        <v>0</v>
      </c>
      <c r="F72" s="118">
        <f t="shared" ref="F72" si="33">D72-E72</f>
        <v>21500</v>
      </c>
    </row>
    <row r="73" spans="1:6" ht="24.75" customHeight="1">
      <c r="A73" s="88" t="s">
        <v>89</v>
      </c>
      <c r="B73" s="113">
        <v>200</v>
      </c>
      <c r="C73" s="113" t="s">
        <v>480</v>
      </c>
      <c r="D73" s="117">
        <f t="shared" si="32"/>
        <v>21500</v>
      </c>
      <c r="E73" s="117">
        <f t="shared" si="32"/>
        <v>0</v>
      </c>
      <c r="F73" s="118">
        <f t="shared" ref="F73:F74" si="34">D73-E73</f>
        <v>21500</v>
      </c>
    </row>
    <row r="74" spans="1:6" ht="19.5" customHeight="1">
      <c r="A74" s="102" t="s">
        <v>90</v>
      </c>
      <c r="B74" s="121">
        <v>200</v>
      </c>
      <c r="C74" s="113" t="s">
        <v>481</v>
      </c>
      <c r="D74" s="122">
        <f>D75+D76</f>
        <v>21500</v>
      </c>
      <c r="E74" s="122">
        <f>E75+E76</f>
        <v>0</v>
      </c>
      <c r="F74" s="118">
        <f t="shared" si="34"/>
        <v>21500</v>
      </c>
    </row>
    <row r="75" spans="1:6" ht="33.75" customHeight="1">
      <c r="A75" s="88" t="s">
        <v>197</v>
      </c>
      <c r="B75" s="113">
        <v>200</v>
      </c>
      <c r="C75" s="113" t="s">
        <v>482</v>
      </c>
      <c r="D75" s="122">
        <v>12300</v>
      </c>
      <c r="E75" s="123"/>
      <c r="F75" s="118">
        <f t="shared" ref="F75:F76" si="35">D75-E75</f>
        <v>12300</v>
      </c>
    </row>
    <row r="76" spans="1:6" ht="17.25" customHeight="1">
      <c r="A76" s="88" t="s">
        <v>323</v>
      </c>
      <c r="B76" s="113">
        <v>200</v>
      </c>
      <c r="C76" s="113" t="s">
        <v>483</v>
      </c>
      <c r="D76" s="117">
        <v>9200</v>
      </c>
      <c r="E76" s="117"/>
      <c r="F76" s="118">
        <f t="shared" si="35"/>
        <v>9200</v>
      </c>
    </row>
    <row r="77" spans="1:6" ht="21.75" hidden="1" customHeight="1">
      <c r="A77" s="88" t="s">
        <v>129</v>
      </c>
      <c r="B77" s="113">
        <v>200</v>
      </c>
      <c r="C77" s="172" t="s">
        <v>130</v>
      </c>
      <c r="D77" s="171">
        <f>D79+D84+D89</f>
        <v>83200</v>
      </c>
      <c r="E77" s="171">
        <f>E79+E84+E89</f>
        <v>500</v>
      </c>
      <c r="F77" s="180">
        <f t="shared" ref="F77" si="36">D77-E77</f>
        <v>82700</v>
      </c>
    </row>
    <row r="78" spans="1:6" ht="49.5" customHeight="1">
      <c r="A78" s="92" t="s">
        <v>324</v>
      </c>
      <c r="B78" s="113">
        <v>200</v>
      </c>
      <c r="C78" s="172" t="s">
        <v>326</v>
      </c>
      <c r="D78" s="171">
        <f>SUM(D79+D84)+D94+D98+D102</f>
        <v>89800</v>
      </c>
      <c r="E78" s="171">
        <f>E79+E84+E94+E98+E102</f>
        <v>500</v>
      </c>
      <c r="F78" s="180"/>
    </row>
    <row r="79" spans="1:6" ht="58.5" hidden="1" customHeight="1">
      <c r="A79" s="88" t="s">
        <v>229</v>
      </c>
      <c r="B79" s="113">
        <v>200</v>
      </c>
      <c r="C79" s="113" t="s">
        <v>327</v>
      </c>
      <c r="D79" s="117">
        <f t="shared" ref="D79:E82" si="37">D80</f>
        <v>0</v>
      </c>
      <c r="E79" s="117">
        <f t="shared" si="37"/>
        <v>0</v>
      </c>
      <c r="F79" s="118">
        <f t="shared" ref="F79:F80" si="38">D79-E79</f>
        <v>0</v>
      </c>
    </row>
    <row r="80" spans="1:6" ht="96.75" hidden="1" customHeight="1">
      <c r="A80" s="88" t="s">
        <v>256</v>
      </c>
      <c r="B80" s="113">
        <v>200</v>
      </c>
      <c r="C80" s="113" t="s">
        <v>328</v>
      </c>
      <c r="D80" s="117">
        <f t="shared" si="37"/>
        <v>0</v>
      </c>
      <c r="E80" s="117">
        <f t="shared" si="37"/>
        <v>0</v>
      </c>
      <c r="F80" s="118">
        <f t="shared" si="38"/>
        <v>0</v>
      </c>
    </row>
    <row r="81" spans="1:6" ht="24.75" hidden="1" customHeight="1">
      <c r="A81" s="88" t="s">
        <v>87</v>
      </c>
      <c r="B81" s="113">
        <v>200</v>
      </c>
      <c r="C81" s="113" t="s">
        <v>329</v>
      </c>
      <c r="D81" s="117">
        <f t="shared" si="37"/>
        <v>0</v>
      </c>
      <c r="E81" s="117">
        <f t="shared" si="37"/>
        <v>0</v>
      </c>
      <c r="F81" s="118">
        <f t="shared" ref="F81:F82" si="39">D81-E81</f>
        <v>0</v>
      </c>
    </row>
    <row r="82" spans="1:6" ht="27" hidden="1" customHeight="1">
      <c r="A82" s="88" t="s">
        <v>88</v>
      </c>
      <c r="B82" s="113">
        <v>200</v>
      </c>
      <c r="C82" s="113" t="s">
        <v>330</v>
      </c>
      <c r="D82" s="117">
        <f t="shared" si="37"/>
        <v>0</v>
      </c>
      <c r="E82" s="117">
        <f t="shared" si="37"/>
        <v>0</v>
      </c>
      <c r="F82" s="118">
        <f t="shared" si="39"/>
        <v>0</v>
      </c>
    </row>
    <row r="83" spans="1:6" ht="26.25" hidden="1" customHeight="1">
      <c r="A83" s="88" t="s">
        <v>120</v>
      </c>
      <c r="B83" s="113">
        <v>200</v>
      </c>
      <c r="C83" s="113" t="s">
        <v>331</v>
      </c>
      <c r="D83" s="117">
        <v>0</v>
      </c>
      <c r="E83" s="117">
        <v>0</v>
      </c>
      <c r="F83" s="117">
        <f t="shared" ref="F83:F84" si="40">D83-E83</f>
        <v>0</v>
      </c>
    </row>
    <row r="84" spans="1:6" ht="67.5" customHeight="1">
      <c r="A84" s="88" t="s">
        <v>131</v>
      </c>
      <c r="B84" s="113">
        <v>200</v>
      </c>
      <c r="C84" s="113" t="s">
        <v>332</v>
      </c>
      <c r="D84" s="117">
        <f>D85+D89</f>
        <v>68800</v>
      </c>
      <c r="E84" s="117">
        <f>E85+E89</f>
        <v>500</v>
      </c>
      <c r="F84" s="117">
        <f t="shared" si="40"/>
        <v>68300</v>
      </c>
    </row>
    <row r="85" spans="1:6" ht="136.5" customHeight="1">
      <c r="A85" s="88" t="s">
        <v>475</v>
      </c>
      <c r="B85" s="113">
        <v>200</v>
      </c>
      <c r="C85" s="113" t="s">
        <v>333</v>
      </c>
      <c r="D85" s="117">
        <f t="shared" ref="D85:E87" si="41">SUM(D86)</f>
        <v>54400</v>
      </c>
      <c r="E85" s="117">
        <f>SUM(E86)</f>
        <v>500</v>
      </c>
      <c r="F85" s="117">
        <f t="shared" ref="F85:F86" si="42">D85-E85</f>
        <v>53900</v>
      </c>
    </row>
    <row r="86" spans="1:6" ht="51.75" customHeight="1">
      <c r="A86" s="88" t="s">
        <v>574</v>
      </c>
      <c r="B86" s="113">
        <v>200</v>
      </c>
      <c r="C86" s="113" t="s">
        <v>334</v>
      </c>
      <c r="D86" s="117">
        <f t="shared" si="41"/>
        <v>54400</v>
      </c>
      <c r="E86" s="117">
        <f t="shared" si="41"/>
        <v>500</v>
      </c>
      <c r="F86" s="117">
        <f t="shared" si="42"/>
        <v>53900</v>
      </c>
    </row>
    <row r="87" spans="1:6" ht="51" customHeight="1">
      <c r="A87" s="88" t="s">
        <v>298</v>
      </c>
      <c r="B87" s="113">
        <v>200</v>
      </c>
      <c r="C87" s="113" t="s">
        <v>335</v>
      </c>
      <c r="D87" s="117">
        <f t="shared" si="41"/>
        <v>54400</v>
      </c>
      <c r="E87" s="117">
        <f>E88</f>
        <v>500</v>
      </c>
      <c r="F87" s="118">
        <f t="shared" ref="F87:F88" si="43">D87-E87</f>
        <v>53900</v>
      </c>
    </row>
    <row r="88" spans="1:6" ht="23.25" customHeight="1">
      <c r="A88" s="88" t="s">
        <v>587</v>
      </c>
      <c r="B88" s="113">
        <v>200</v>
      </c>
      <c r="C88" s="113" t="s">
        <v>336</v>
      </c>
      <c r="D88" s="117">
        <v>54400</v>
      </c>
      <c r="E88" s="117">
        <v>500</v>
      </c>
      <c r="F88" s="118">
        <f t="shared" si="43"/>
        <v>53900</v>
      </c>
    </row>
    <row r="89" spans="1:6" ht="138" customHeight="1">
      <c r="A89" s="88" t="s">
        <v>198</v>
      </c>
      <c r="B89" s="113">
        <v>200</v>
      </c>
      <c r="C89" s="113" t="s">
        <v>337</v>
      </c>
      <c r="D89" s="117">
        <f t="shared" ref="D89:E91" si="44">SUM(D90)</f>
        <v>14400</v>
      </c>
      <c r="E89" s="117">
        <f t="shared" si="44"/>
        <v>0</v>
      </c>
      <c r="F89" s="117">
        <f t="shared" ref="F89:F90" si="45">D89-E89</f>
        <v>14400</v>
      </c>
    </row>
    <row r="90" spans="1:6" ht="63" customHeight="1">
      <c r="A90" s="88" t="s">
        <v>319</v>
      </c>
      <c r="B90" s="113">
        <v>200</v>
      </c>
      <c r="C90" s="113" t="s">
        <v>338</v>
      </c>
      <c r="D90" s="117">
        <f t="shared" si="44"/>
        <v>14400</v>
      </c>
      <c r="E90" s="117">
        <f t="shared" si="44"/>
        <v>0</v>
      </c>
      <c r="F90" s="117">
        <f t="shared" si="45"/>
        <v>14400</v>
      </c>
    </row>
    <row r="91" spans="1:6" ht="51" customHeight="1">
      <c r="A91" s="88" t="s">
        <v>298</v>
      </c>
      <c r="B91" s="113">
        <v>200</v>
      </c>
      <c r="C91" s="113" t="s">
        <v>339</v>
      </c>
      <c r="D91" s="117">
        <f t="shared" si="44"/>
        <v>14400</v>
      </c>
      <c r="E91" s="117">
        <f t="shared" si="44"/>
        <v>0</v>
      </c>
      <c r="F91" s="118">
        <f t="shared" ref="F91:F93" si="46">D91-E91</f>
        <v>14400</v>
      </c>
    </row>
    <row r="92" spans="1:6" ht="24" customHeight="1">
      <c r="A92" s="88" t="s">
        <v>586</v>
      </c>
      <c r="B92" s="113">
        <v>200</v>
      </c>
      <c r="C92" s="113" t="s">
        <v>340</v>
      </c>
      <c r="D92" s="117">
        <v>14400</v>
      </c>
      <c r="E92" s="117"/>
      <c r="F92" s="124">
        <f t="shared" si="46"/>
        <v>14400</v>
      </c>
    </row>
    <row r="93" spans="1:6" ht="42" customHeight="1">
      <c r="A93" s="88" t="s">
        <v>575</v>
      </c>
      <c r="B93" s="154">
        <v>200</v>
      </c>
      <c r="C93" s="154" t="s">
        <v>576</v>
      </c>
      <c r="D93" s="153">
        <v>32300</v>
      </c>
      <c r="E93" s="153"/>
      <c r="F93" s="124">
        <f t="shared" si="46"/>
        <v>32300</v>
      </c>
    </row>
    <row r="94" spans="1:6" ht="123" hidden="1" customHeight="1">
      <c r="A94" s="88" t="s">
        <v>555</v>
      </c>
      <c r="B94" s="113">
        <v>200</v>
      </c>
      <c r="C94" s="113" t="s">
        <v>484</v>
      </c>
      <c r="D94" s="117">
        <f>D95</f>
        <v>0</v>
      </c>
      <c r="E94" s="117">
        <f t="shared" ref="E94:F94" si="47">E95</f>
        <v>0</v>
      </c>
      <c r="F94" s="117">
        <f t="shared" si="47"/>
        <v>0</v>
      </c>
    </row>
    <row r="95" spans="1:6" ht="58.5" hidden="1" customHeight="1">
      <c r="A95" s="88" t="s">
        <v>319</v>
      </c>
      <c r="B95" s="113">
        <v>200</v>
      </c>
      <c r="C95" s="113" t="s">
        <v>485</v>
      </c>
      <c r="D95" s="117">
        <f>D96</f>
        <v>0</v>
      </c>
      <c r="E95" s="117">
        <f t="shared" ref="E95:F95" si="48">E96</f>
        <v>0</v>
      </c>
      <c r="F95" s="117">
        <f t="shared" si="48"/>
        <v>0</v>
      </c>
    </row>
    <row r="96" spans="1:6" ht="48" hidden="1" customHeight="1">
      <c r="A96" s="88" t="s">
        <v>298</v>
      </c>
      <c r="B96" s="113">
        <v>200</v>
      </c>
      <c r="C96" s="113" t="s">
        <v>486</v>
      </c>
      <c r="D96" s="117">
        <f>D97</f>
        <v>0</v>
      </c>
      <c r="E96" s="117">
        <f t="shared" ref="E96:F96" si="49">E97</f>
        <v>0</v>
      </c>
      <c r="F96" s="117">
        <f t="shared" si="49"/>
        <v>0</v>
      </c>
    </row>
    <row r="97" spans="1:6" ht="51" hidden="1" customHeight="1">
      <c r="A97" s="88" t="s">
        <v>120</v>
      </c>
      <c r="B97" s="113">
        <v>200</v>
      </c>
      <c r="C97" s="113" t="s">
        <v>487</v>
      </c>
      <c r="D97" s="117"/>
      <c r="E97" s="117"/>
      <c r="F97" s="124">
        <v>0</v>
      </c>
    </row>
    <row r="98" spans="1:6" ht="129" customHeight="1">
      <c r="A98" s="88" t="s">
        <v>556</v>
      </c>
      <c r="B98" s="113">
        <v>200</v>
      </c>
      <c r="C98" s="113" t="s">
        <v>488</v>
      </c>
      <c r="D98" s="117">
        <f>D99</f>
        <v>20000</v>
      </c>
      <c r="E98" s="117">
        <f t="shared" ref="E98:F98" si="50">E99</f>
        <v>0</v>
      </c>
      <c r="F98" s="117">
        <f t="shared" si="50"/>
        <v>20000</v>
      </c>
    </row>
    <row r="99" spans="1:6" ht="57.75" customHeight="1">
      <c r="A99" s="88" t="s">
        <v>319</v>
      </c>
      <c r="B99" s="113">
        <v>200</v>
      </c>
      <c r="C99" s="113" t="s">
        <v>489</v>
      </c>
      <c r="D99" s="117">
        <f>D100</f>
        <v>20000</v>
      </c>
      <c r="E99" s="117">
        <f t="shared" ref="E99:F99" si="51">E100</f>
        <v>0</v>
      </c>
      <c r="F99" s="117">
        <f t="shared" si="51"/>
        <v>20000</v>
      </c>
    </row>
    <row r="100" spans="1:6" ht="54.75" customHeight="1">
      <c r="A100" s="88" t="s">
        <v>298</v>
      </c>
      <c r="B100" s="113">
        <v>200</v>
      </c>
      <c r="C100" s="113" t="s">
        <v>490</v>
      </c>
      <c r="D100" s="117">
        <f>D101</f>
        <v>20000</v>
      </c>
      <c r="E100" s="117">
        <f t="shared" ref="E100:F100" si="52">E101</f>
        <v>0</v>
      </c>
      <c r="F100" s="117">
        <f t="shared" si="52"/>
        <v>20000</v>
      </c>
    </row>
    <row r="101" spans="1:6" ht="23.25" customHeight="1">
      <c r="A101" s="88" t="s">
        <v>586</v>
      </c>
      <c r="B101" s="113">
        <v>200</v>
      </c>
      <c r="C101" s="113" t="s">
        <v>491</v>
      </c>
      <c r="D101" s="117">
        <v>20000</v>
      </c>
      <c r="E101" s="117"/>
      <c r="F101" s="124">
        <f>D101-E101</f>
        <v>20000</v>
      </c>
    </row>
    <row r="102" spans="1:6" ht="36" customHeight="1">
      <c r="A102" s="88" t="s">
        <v>658</v>
      </c>
      <c r="B102" s="172">
        <v>200</v>
      </c>
      <c r="C102" s="131" t="s">
        <v>661</v>
      </c>
      <c r="D102" s="171">
        <f t="shared" ref="D102:E105" si="53">D103</f>
        <v>1000</v>
      </c>
      <c r="E102" s="171">
        <f t="shared" si="53"/>
        <v>0</v>
      </c>
      <c r="F102" s="124"/>
    </row>
    <row r="103" spans="1:6" ht="152.25" customHeight="1">
      <c r="A103" s="88" t="s">
        <v>660</v>
      </c>
      <c r="B103" s="172">
        <v>200</v>
      </c>
      <c r="C103" s="131" t="s">
        <v>662</v>
      </c>
      <c r="D103" s="171">
        <f t="shared" si="53"/>
        <v>1000</v>
      </c>
      <c r="E103" s="171">
        <f t="shared" si="53"/>
        <v>0</v>
      </c>
      <c r="F103" s="124"/>
    </row>
    <row r="104" spans="1:6" ht="58.5" customHeight="1">
      <c r="A104" s="88" t="s">
        <v>319</v>
      </c>
      <c r="B104" s="172">
        <v>200</v>
      </c>
      <c r="C104" s="131" t="s">
        <v>663</v>
      </c>
      <c r="D104" s="171">
        <f t="shared" si="53"/>
        <v>1000</v>
      </c>
      <c r="E104" s="171">
        <f t="shared" si="53"/>
        <v>0</v>
      </c>
      <c r="F104" s="124"/>
    </row>
    <row r="105" spans="1:6" ht="51.75" customHeight="1">
      <c r="A105" s="88" t="s">
        <v>298</v>
      </c>
      <c r="B105" s="172">
        <v>200</v>
      </c>
      <c r="C105" s="131" t="s">
        <v>664</v>
      </c>
      <c r="D105" s="171">
        <f t="shared" si="53"/>
        <v>1000</v>
      </c>
      <c r="E105" s="171">
        <f t="shared" si="53"/>
        <v>0</v>
      </c>
      <c r="F105" s="124"/>
    </row>
    <row r="106" spans="1:6" ht="25.5" customHeight="1">
      <c r="A106" s="88" t="s">
        <v>586</v>
      </c>
      <c r="B106" s="172">
        <v>200</v>
      </c>
      <c r="C106" s="131" t="s">
        <v>665</v>
      </c>
      <c r="D106" s="171">
        <v>1000</v>
      </c>
      <c r="E106" s="171"/>
      <c r="F106" s="124"/>
    </row>
    <row r="107" spans="1:6" ht="47.25" customHeight="1">
      <c r="A107" s="103" t="s">
        <v>286</v>
      </c>
      <c r="B107" s="113">
        <v>200</v>
      </c>
      <c r="C107" s="113" t="s">
        <v>341</v>
      </c>
      <c r="D107" s="153">
        <f>SUM(D108)</f>
        <v>29000</v>
      </c>
      <c r="E107" s="168">
        <f>SUM(E108)</f>
        <v>0</v>
      </c>
      <c r="F107" s="118">
        <f t="shared" ref="F107:F108" si="54">D107-E107</f>
        <v>29000</v>
      </c>
    </row>
    <row r="108" spans="1:6" ht="19.5" customHeight="1">
      <c r="A108" s="100" t="s">
        <v>259</v>
      </c>
      <c r="B108" s="113">
        <v>200</v>
      </c>
      <c r="C108" s="113" t="s">
        <v>342</v>
      </c>
      <c r="D108" s="117">
        <f>SUM(D109+D113+D130)</f>
        <v>29000</v>
      </c>
      <c r="E108" s="168">
        <f>SUM(E109+E113+E130)</f>
        <v>0</v>
      </c>
      <c r="F108" s="118">
        <f t="shared" si="54"/>
        <v>29000</v>
      </c>
    </row>
    <row r="109" spans="1:6" ht="84.75" customHeight="1">
      <c r="A109" s="88" t="s">
        <v>257</v>
      </c>
      <c r="B109" s="113">
        <v>200</v>
      </c>
      <c r="C109" s="113" t="s">
        <v>347</v>
      </c>
      <c r="D109" s="117">
        <f t="shared" ref="D109:E111" si="55">SUM(D110)</f>
        <v>10000</v>
      </c>
      <c r="E109" s="117">
        <f t="shared" si="55"/>
        <v>0</v>
      </c>
      <c r="F109" s="118">
        <f t="shared" ref="F109:F110" si="56">D109-E109</f>
        <v>10000</v>
      </c>
    </row>
    <row r="110" spans="1:6" ht="21.75" customHeight="1">
      <c r="A110" s="88" t="s">
        <v>89</v>
      </c>
      <c r="B110" s="113">
        <v>200</v>
      </c>
      <c r="C110" s="113" t="s">
        <v>348</v>
      </c>
      <c r="D110" s="117">
        <f t="shared" si="55"/>
        <v>10000</v>
      </c>
      <c r="E110" s="117">
        <f t="shared" si="55"/>
        <v>0</v>
      </c>
      <c r="F110" s="124">
        <f t="shared" si="56"/>
        <v>10000</v>
      </c>
    </row>
    <row r="111" spans="1:6" ht="21.75" customHeight="1">
      <c r="A111" s="102" t="s">
        <v>90</v>
      </c>
      <c r="B111" s="113">
        <v>200</v>
      </c>
      <c r="C111" s="113" t="s">
        <v>349</v>
      </c>
      <c r="D111" s="117">
        <f t="shared" si="55"/>
        <v>10000</v>
      </c>
      <c r="E111" s="117">
        <f t="shared" si="55"/>
        <v>0</v>
      </c>
      <c r="F111" s="124">
        <f t="shared" ref="F111:F112" si="57">D111-E111</f>
        <v>10000</v>
      </c>
    </row>
    <row r="112" spans="1:6" ht="16.5" customHeight="1">
      <c r="A112" s="88" t="s">
        <v>585</v>
      </c>
      <c r="B112" s="113">
        <v>200</v>
      </c>
      <c r="C112" s="113" t="s">
        <v>350</v>
      </c>
      <c r="D112" s="117">
        <v>10000</v>
      </c>
      <c r="E112" s="117"/>
      <c r="F112" s="124">
        <f t="shared" si="57"/>
        <v>10000</v>
      </c>
    </row>
    <row r="113" spans="1:6" ht="134.25" customHeight="1">
      <c r="A113" s="88" t="s">
        <v>252</v>
      </c>
      <c r="B113" s="113">
        <v>200</v>
      </c>
      <c r="C113" s="113" t="s">
        <v>343</v>
      </c>
      <c r="D113" s="117">
        <f t="shared" ref="D113:E114" si="58">D114</f>
        <v>19000</v>
      </c>
      <c r="E113" s="117">
        <f t="shared" si="58"/>
        <v>0</v>
      </c>
      <c r="F113" s="180">
        <f t="shared" ref="F113" si="59">D113-E113</f>
        <v>19000</v>
      </c>
    </row>
    <row r="114" spans="1:6" ht="22.5" hidden="1" customHeight="1">
      <c r="A114" s="88" t="s">
        <v>87</v>
      </c>
      <c r="B114" s="113">
        <v>200</v>
      </c>
      <c r="C114" s="113" t="s">
        <v>201</v>
      </c>
      <c r="D114" s="117">
        <f t="shared" si="58"/>
        <v>19000</v>
      </c>
      <c r="E114" s="117">
        <f t="shared" si="58"/>
        <v>0</v>
      </c>
      <c r="F114" s="180"/>
    </row>
    <row r="115" spans="1:6" ht="0.75" customHeight="1">
      <c r="A115" s="88" t="s">
        <v>88</v>
      </c>
      <c r="B115" s="113">
        <v>200</v>
      </c>
      <c r="C115" s="113" t="s">
        <v>202</v>
      </c>
      <c r="D115" s="117">
        <f>D118</f>
        <v>19000</v>
      </c>
      <c r="E115" s="117">
        <f>E118</f>
        <v>0</v>
      </c>
      <c r="F115" s="180">
        <f t="shared" ref="F115" si="60">D115-E115</f>
        <v>19000</v>
      </c>
    </row>
    <row r="116" spans="1:6" ht="60" customHeight="1">
      <c r="A116" s="88" t="s">
        <v>319</v>
      </c>
      <c r="B116" s="113">
        <v>200</v>
      </c>
      <c r="C116" s="113" t="s">
        <v>344</v>
      </c>
      <c r="D116" s="117">
        <f>SUM(D117)</f>
        <v>19000</v>
      </c>
      <c r="E116" s="117">
        <f>SUM(E117)</f>
        <v>0</v>
      </c>
      <c r="F116" s="180"/>
    </row>
    <row r="117" spans="1:6" ht="48" customHeight="1">
      <c r="A117" s="88" t="s">
        <v>298</v>
      </c>
      <c r="B117" s="113">
        <v>200</v>
      </c>
      <c r="C117" s="113" t="s">
        <v>345</v>
      </c>
      <c r="D117" s="117">
        <f>SUM(D118)</f>
        <v>19000</v>
      </c>
      <c r="E117" s="117">
        <f>SUM(E118)</f>
        <v>0</v>
      </c>
      <c r="F117" s="118">
        <f t="shared" ref="F117:F118" si="61">D117-E117</f>
        <v>19000</v>
      </c>
    </row>
    <row r="118" spans="1:6" ht="24.75" customHeight="1">
      <c r="A118" s="88" t="s">
        <v>587</v>
      </c>
      <c r="B118" s="113">
        <v>200</v>
      </c>
      <c r="C118" s="113" t="s">
        <v>346</v>
      </c>
      <c r="D118" s="117">
        <v>19000</v>
      </c>
      <c r="E118" s="117"/>
      <c r="F118" s="118">
        <f t="shared" si="61"/>
        <v>19000</v>
      </c>
    </row>
    <row r="119" spans="1:6" ht="90" hidden="1" customHeight="1">
      <c r="A119" s="88" t="s">
        <v>209</v>
      </c>
      <c r="B119" s="113">
        <v>200</v>
      </c>
      <c r="C119" s="113" t="s">
        <v>210</v>
      </c>
      <c r="D119" s="117"/>
      <c r="E119" s="117"/>
      <c r="F119" s="180">
        <f t="shared" ref="F119" si="62">D119-E119</f>
        <v>0</v>
      </c>
    </row>
    <row r="120" spans="1:6" ht="28.5" hidden="1" customHeight="1">
      <c r="A120" s="88" t="s">
        <v>120</v>
      </c>
      <c r="B120" s="113">
        <v>200</v>
      </c>
      <c r="C120" s="113" t="s">
        <v>211</v>
      </c>
      <c r="D120" s="117"/>
      <c r="E120" s="117"/>
      <c r="F120" s="180"/>
    </row>
    <row r="121" spans="1:6" ht="13.5" hidden="1" customHeight="1">
      <c r="A121" s="88" t="s">
        <v>60</v>
      </c>
      <c r="B121" s="113">
        <v>200</v>
      </c>
      <c r="C121" s="113" t="s">
        <v>212</v>
      </c>
      <c r="D121" s="117"/>
      <c r="E121" s="117"/>
      <c r="F121" s="180">
        <f t="shared" ref="F121" si="63">D121-E121</f>
        <v>0</v>
      </c>
    </row>
    <row r="122" spans="1:6" ht="14.25" hidden="1" customHeight="1">
      <c r="A122" s="88" t="s">
        <v>63</v>
      </c>
      <c r="B122" s="113">
        <v>200</v>
      </c>
      <c r="C122" s="113" t="s">
        <v>213</v>
      </c>
      <c r="D122" s="117"/>
      <c r="E122" s="117"/>
      <c r="F122" s="180"/>
    </row>
    <row r="123" spans="1:6" ht="14.25" hidden="1" customHeight="1">
      <c r="A123" s="88" t="s">
        <v>66</v>
      </c>
      <c r="B123" s="113">
        <v>200</v>
      </c>
      <c r="C123" s="113" t="s">
        <v>214</v>
      </c>
      <c r="D123" s="117"/>
      <c r="E123" s="117"/>
      <c r="F123" s="180">
        <f t="shared" ref="F123" si="64">D123-E123</f>
        <v>0</v>
      </c>
    </row>
    <row r="124" spans="1:6" ht="39" hidden="1" customHeight="1">
      <c r="A124" s="88" t="s">
        <v>227</v>
      </c>
      <c r="B124" s="113">
        <v>200</v>
      </c>
      <c r="C124" s="113" t="s">
        <v>203</v>
      </c>
      <c r="D124" s="117"/>
      <c r="E124" s="117"/>
      <c r="F124" s="180"/>
    </row>
    <row r="125" spans="1:6" ht="21" hidden="1" customHeight="1">
      <c r="A125" s="88" t="s">
        <v>87</v>
      </c>
      <c r="B125" s="113">
        <v>200</v>
      </c>
      <c r="C125" s="113" t="s">
        <v>207</v>
      </c>
      <c r="D125" s="117"/>
      <c r="E125" s="117"/>
      <c r="F125" s="180">
        <f t="shared" ref="F125" si="65">D125-E125</f>
        <v>0</v>
      </c>
    </row>
    <row r="126" spans="1:6" ht="23.25" hidden="1" customHeight="1">
      <c r="A126" s="88" t="s">
        <v>88</v>
      </c>
      <c r="B126" s="113">
        <v>200</v>
      </c>
      <c r="C126" s="113" t="s">
        <v>208</v>
      </c>
      <c r="D126" s="117"/>
      <c r="E126" s="117"/>
      <c r="F126" s="180"/>
    </row>
    <row r="127" spans="1:6" ht="27" hidden="1" customHeight="1">
      <c r="A127" s="88" t="s">
        <v>120</v>
      </c>
      <c r="B127" s="113">
        <v>200</v>
      </c>
      <c r="C127" s="113" t="s">
        <v>217</v>
      </c>
      <c r="D127" s="117"/>
      <c r="E127" s="117"/>
      <c r="F127" s="180">
        <f t="shared" ref="F127" si="66">D127-E127</f>
        <v>0</v>
      </c>
    </row>
    <row r="128" spans="1:6" ht="16.5" hidden="1" customHeight="1">
      <c r="A128" s="88" t="s">
        <v>60</v>
      </c>
      <c r="B128" s="113">
        <v>200</v>
      </c>
      <c r="C128" s="113" t="s">
        <v>216</v>
      </c>
      <c r="D128" s="117"/>
      <c r="E128" s="117"/>
      <c r="F128" s="180"/>
    </row>
    <row r="129" spans="1:6" ht="36.75" hidden="1" customHeight="1">
      <c r="A129" s="104" t="s">
        <v>67</v>
      </c>
      <c r="B129" s="125">
        <v>200</v>
      </c>
      <c r="C129" s="125" t="s">
        <v>215</v>
      </c>
      <c r="D129" s="126"/>
      <c r="E129" s="126"/>
      <c r="F129" s="180">
        <f>F131</f>
        <v>0</v>
      </c>
    </row>
    <row r="130" spans="1:6" ht="78.75" hidden="1" customHeight="1">
      <c r="A130" s="88" t="s">
        <v>255</v>
      </c>
      <c r="B130" s="113">
        <v>200</v>
      </c>
      <c r="C130" s="113" t="s">
        <v>518</v>
      </c>
      <c r="D130" s="117">
        <f t="shared" ref="D130:E132" si="67">D131</f>
        <v>0</v>
      </c>
      <c r="E130" s="117">
        <f>E131</f>
        <v>0</v>
      </c>
      <c r="F130" s="180"/>
    </row>
    <row r="131" spans="1:6" ht="24.75" hidden="1" customHeight="1">
      <c r="A131" s="88" t="s">
        <v>89</v>
      </c>
      <c r="B131" s="113">
        <v>200</v>
      </c>
      <c r="C131" s="113" t="s">
        <v>517</v>
      </c>
      <c r="D131" s="117">
        <f t="shared" si="67"/>
        <v>0</v>
      </c>
      <c r="E131" s="117">
        <f t="shared" si="67"/>
        <v>0</v>
      </c>
      <c r="F131" s="118">
        <f t="shared" ref="F131:F132" si="68">D131-E131</f>
        <v>0</v>
      </c>
    </row>
    <row r="132" spans="1:6" ht="18" hidden="1" customHeight="1">
      <c r="A132" s="102" t="s">
        <v>90</v>
      </c>
      <c r="B132" s="113">
        <v>200</v>
      </c>
      <c r="C132" s="113" t="s">
        <v>516</v>
      </c>
      <c r="D132" s="117">
        <f t="shared" si="67"/>
        <v>0</v>
      </c>
      <c r="E132" s="117">
        <f t="shared" si="67"/>
        <v>0</v>
      </c>
      <c r="F132" s="118">
        <f t="shared" si="68"/>
        <v>0</v>
      </c>
    </row>
    <row r="133" spans="1:6" ht="18.75" hidden="1" customHeight="1">
      <c r="A133" s="88" t="s">
        <v>254</v>
      </c>
      <c r="B133" s="113">
        <v>200</v>
      </c>
      <c r="C133" s="113" t="s">
        <v>515</v>
      </c>
      <c r="D133" s="117"/>
      <c r="E133" s="117"/>
      <c r="F133" s="118">
        <f t="shared" ref="F133" si="69">D133-E133</f>
        <v>0</v>
      </c>
    </row>
    <row r="134" spans="1:6" ht="18" customHeight="1">
      <c r="A134" s="87" t="s">
        <v>74</v>
      </c>
      <c r="B134" s="113">
        <v>200</v>
      </c>
      <c r="C134" s="113" t="s">
        <v>351</v>
      </c>
      <c r="D134" s="119">
        <f>D135</f>
        <v>208200</v>
      </c>
      <c r="E134" s="119">
        <f>E135</f>
        <v>0</v>
      </c>
      <c r="F134" s="127">
        <f>D134-E134</f>
        <v>208200</v>
      </c>
    </row>
    <row r="135" spans="1:6" ht="15.75" customHeight="1">
      <c r="A135" s="88" t="s">
        <v>132</v>
      </c>
      <c r="B135" s="113">
        <v>200</v>
      </c>
      <c r="C135" s="113" t="s">
        <v>352</v>
      </c>
      <c r="D135" s="117">
        <f>D137</f>
        <v>208200</v>
      </c>
      <c r="E135" s="117">
        <f t="shared" ref="D135:E138" si="70">E136</f>
        <v>0</v>
      </c>
      <c r="F135" s="180">
        <f t="shared" ref="F135" si="71">D135-E135</f>
        <v>208200</v>
      </c>
    </row>
    <row r="136" spans="1:6" ht="16.5" hidden="1" customHeight="1">
      <c r="A136" s="88" t="s">
        <v>126</v>
      </c>
      <c r="B136" s="113">
        <v>200</v>
      </c>
      <c r="C136" s="113" t="s">
        <v>133</v>
      </c>
      <c r="D136" s="117">
        <f>D138</f>
        <v>208200</v>
      </c>
      <c r="E136" s="117">
        <f>E138</f>
        <v>0</v>
      </c>
      <c r="F136" s="180"/>
    </row>
    <row r="137" spans="1:6" ht="48" customHeight="1">
      <c r="A137" s="100" t="s">
        <v>286</v>
      </c>
      <c r="B137" s="113">
        <v>200</v>
      </c>
      <c r="C137" s="113" t="s">
        <v>353</v>
      </c>
      <c r="D137" s="117">
        <f>SUM(D138)</f>
        <v>208200</v>
      </c>
      <c r="E137" s="117">
        <f>SUM(E138)</f>
        <v>0</v>
      </c>
      <c r="F137" s="118">
        <f t="shared" ref="F137:F138" si="72">D137-E137</f>
        <v>208200</v>
      </c>
    </row>
    <row r="138" spans="1:6" ht="15.75" customHeight="1">
      <c r="A138" s="100" t="s">
        <v>259</v>
      </c>
      <c r="B138" s="113">
        <v>200</v>
      </c>
      <c r="C138" s="113" t="s">
        <v>354</v>
      </c>
      <c r="D138" s="117">
        <f t="shared" si="70"/>
        <v>208200</v>
      </c>
      <c r="E138" s="117">
        <f t="shared" si="70"/>
        <v>0</v>
      </c>
      <c r="F138" s="118">
        <f t="shared" si="72"/>
        <v>208200</v>
      </c>
    </row>
    <row r="139" spans="1:6" ht="115.5" customHeight="1">
      <c r="A139" s="105" t="s">
        <v>577</v>
      </c>
      <c r="B139" s="113">
        <v>200</v>
      </c>
      <c r="C139" s="113" t="s">
        <v>355</v>
      </c>
      <c r="D139" s="117">
        <f>SUM(D140+D144)</f>
        <v>208200</v>
      </c>
      <c r="E139" s="117">
        <f>SUM(E140+E144)</f>
        <v>0</v>
      </c>
      <c r="F139" s="117">
        <f t="shared" ref="F139:F140" si="73">D139-E139</f>
        <v>208200</v>
      </c>
    </row>
    <row r="140" spans="1:6" ht="105.75" customHeight="1">
      <c r="A140" s="93" t="s">
        <v>316</v>
      </c>
      <c r="B140" s="113">
        <v>200</v>
      </c>
      <c r="C140" s="113" t="s">
        <v>356</v>
      </c>
      <c r="D140" s="117">
        <f>SUM(D141)</f>
        <v>195900</v>
      </c>
      <c r="E140" s="117">
        <f>SUM(E141)</f>
        <v>0</v>
      </c>
      <c r="F140" s="117">
        <f t="shared" si="73"/>
        <v>195900</v>
      </c>
    </row>
    <row r="141" spans="1:6" ht="38.25" customHeight="1">
      <c r="A141" s="94" t="s">
        <v>92</v>
      </c>
      <c r="B141" s="113">
        <v>200</v>
      </c>
      <c r="C141" s="113" t="s">
        <v>357</v>
      </c>
      <c r="D141" s="117">
        <f>SUM(D142+D143)</f>
        <v>195900</v>
      </c>
      <c r="E141" s="117">
        <f>SUM(E142+E143)</f>
        <v>0</v>
      </c>
      <c r="F141" s="118">
        <f t="shared" ref="F141:F142" si="74">D141-E141</f>
        <v>195900</v>
      </c>
    </row>
    <row r="142" spans="1:6" ht="36.75" customHeight="1">
      <c r="A142" s="88" t="s">
        <v>275</v>
      </c>
      <c r="B142" s="113">
        <v>200</v>
      </c>
      <c r="C142" s="113" t="s">
        <v>358</v>
      </c>
      <c r="D142" s="117">
        <v>150500</v>
      </c>
      <c r="E142" s="117"/>
      <c r="F142" s="118">
        <f t="shared" si="74"/>
        <v>150500</v>
      </c>
    </row>
    <row r="143" spans="1:6" ht="69" customHeight="1">
      <c r="A143" s="95" t="s">
        <v>472</v>
      </c>
      <c r="B143" s="113">
        <v>200</v>
      </c>
      <c r="C143" s="113" t="s">
        <v>359</v>
      </c>
      <c r="D143" s="117">
        <v>45400</v>
      </c>
      <c r="E143" s="117"/>
      <c r="F143" s="118">
        <f t="shared" ref="F143" si="75">D143-E143</f>
        <v>45400</v>
      </c>
    </row>
    <row r="144" spans="1:6" ht="35.25" customHeight="1">
      <c r="A144" s="88" t="s">
        <v>87</v>
      </c>
      <c r="B144" s="159">
        <v>200</v>
      </c>
      <c r="C144" s="159" t="s">
        <v>360</v>
      </c>
      <c r="D144" s="158">
        <f t="shared" ref="D144:E147" si="76">D145</f>
        <v>12300</v>
      </c>
      <c r="E144" s="158">
        <f t="shared" si="76"/>
        <v>0</v>
      </c>
      <c r="F144" s="124">
        <f>D144-E144</f>
        <v>12300</v>
      </c>
    </row>
    <row r="145" spans="1:6" ht="34.5" customHeight="1">
      <c r="A145" s="88" t="s">
        <v>88</v>
      </c>
      <c r="B145" s="113">
        <v>200</v>
      </c>
      <c r="C145" s="113" t="s">
        <v>361</v>
      </c>
      <c r="D145" s="117">
        <f t="shared" si="76"/>
        <v>12300</v>
      </c>
      <c r="E145" s="117">
        <f t="shared" si="76"/>
        <v>0</v>
      </c>
      <c r="F145" s="156">
        <f>D145-E145</f>
        <v>12300</v>
      </c>
    </row>
    <row r="146" spans="1:6" ht="33" customHeight="1">
      <c r="A146" s="88" t="s">
        <v>87</v>
      </c>
      <c r="B146" s="113">
        <v>200</v>
      </c>
      <c r="C146" s="113" t="s">
        <v>134</v>
      </c>
      <c r="D146" s="117">
        <f t="shared" si="76"/>
        <v>12300</v>
      </c>
      <c r="E146" s="117">
        <f t="shared" si="76"/>
        <v>0</v>
      </c>
      <c r="F146" s="156">
        <f>D146-E146</f>
        <v>12300</v>
      </c>
    </row>
    <row r="147" spans="1:6" ht="32.25" customHeight="1">
      <c r="A147" s="88" t="s">
        <v>88</v>
      </c>
      <c r="B147" s="113">
        <v>200</v>
      </c>
      <c r="C147" s="113" t="s">
        <v>139</v>
      </c>
      <c r="D147" s="117">
        <f t="shared" si="76"/>
        <v>12300</v>
      </c>
      <c r="E147" s="117">
        <f t="shared" si="76"/>
        <v>0</v>
      </c>
      <c r="F147" s="156">
        <f>D147-E147</f>
        <v>12300</v>
      </c>
    </row>
    <row r="148" spans="1:6" ht="22.5" customHeight="1">
      <c r="A148" s="88" t="s">
        <v>587</v>
      </c>
      <c r="B148" s="113">
        <v>200</v>
      </c>
      <c r="C148" s="113" t="s">
        <v>140</v>
      </c>
      <c r="D148" s="117">
        <v>12300</v>
      </c>
      <c r="E148" s="117"/>
      <c r="F148" s="156">
        <f>D148-E148</f>
        <v>12300</v>
      </c>
    </row>
    <row r="149" spans="1:6" ht="29.25" hidden="1" customHeight="1">
      <c r="A149" s="88" t="s">
        <v>68</v>
      </c>
      <c r="B149" s="113">
        <v>200</v>
      </c>
      <c r="C149" s="113" t="s">
        <v>141</v>
      </c>
      <c r="D149" s="117"/>
      <c r="E149" s="117"/>
      <c r="F149" s="180">
        <f t="shared" ref="F149" si="77">D149-E149</f>
        <v>0</v>
      </c>
    </row>
    <row r="150" spans="1:6" ht="29.25" hidden="1" customHeight="1">
      <c r="A150" s="88" t="s">
        <v>69</v>
      </c>
      <c r="B150" s="113">
        <v>200</v>
      </c>
      <c r="C150" s="113" t="s">
        <v>142</v>
      </c>
      <c r="D150" s="117"/>
      <c r="E150" s="117"/>
      <c r="F150" s="180"/>
    </row>
    <row r="151" spans="1:6" ht="30.75" hidden="1" customHeight="1">
      <c r="A151" s="88" t="s">
        <v>120</v>
      </c>
      <c r="B151" s="113">
        <v>200</v>
      </c>
      <c r="C151" s="113" t="s">
        <v>362</v>
      </c>
      <c r="D151" s="117">
        <v>0</v>
      </c>
      <c r="E151" s="117">
        <v>0</v>
      </c>
      <c r="F151" s="118">
        <f t="shared" ref="F151:F152" si="78">D151-E151</f>
        <v>0</v>
      </c>
    </row>
    <row r="152" spans="1:6" ht="33.75" customHeight="1">
      <c r="A152" s="87" t="s">
        <v>75</v>
      </c>
      <c r="B152" s="113">
        <v>200</v>
      </c>
      <c r="C152" s="113" t="s">
        <v>363</v>
      </c>
      <c r="D152" s="119">
        <f>D153</f>
        <v>66000</v>
      </c>
      <c r="E152" s="119">
        <f>E153</f>
        <v>0</v>
      </c>
      <c r="F152" s="120">
        <f t="shared" si="78"/>
        <v>66000</v>
      </c>
    </row>
    <row r="153" spans="1:6" ht="85.5" customHeight="1">
      <c r="A153" s="88" t="s">
        <v>76</v>
      </c>
      <c r="B153" s="113">
        <v>200</v>
      </c>
      <c r="C153" s="113" t="s">
        <v>364</v>
      </c>
      <c r="D153" s="117">
        <f>D154</f>
        <v>66000</v>
      </c>
      <c r="E153" s="117">
        <f>E154</f>
        <v>0</v>
      </c>
      <c r="F153" s="118">
        <f t="shared" ref="F153:F154" si="79">D153-E153</f>
        <v>66000</v>
      </c>
    </row>
    <row r="154" spans="1:6" ht="81" customHeight="1">
      <c r="A154" s="88" t="s">
        <v>143</v>
      </c>
      <c r="B154" s="113">
        <v>200</v>
      </c>
      <c r="C154" s="113" t="s">
        <v>365</v>
      </c>
      <c r="D154" s="117">
        <f>D156+D160+D177</f>
        <v>66000</v>
      </c>
      <c r="E154" s="117">
        <f>E156+E160+E177</f>
        <v>0</v>
      </c>
      <c r="F154" s="118">
        <f t="shared" si="79"/>
        <v>66000</v>
      </c>
    </row>
    <row r="155" spans="1:6" ht="21.75" hidden="1" customHeight="1">
      <c r="A155" s="88" t="s">
        <v>144</v>
      </c>
      <c r="B155" s="113">
        <v>200</v>
      </c>
      <c r="C155" s="113" t="s">
        <v>366</v>
      </c>
      <c r="D155" s="117">
        <f t="shared" ref="D155:E155" si="80">D156</f>
        <v>0</v>
      </c>
      <c r="E155" s="117">
        <f t="shared" si="80"/>
        <v>0</v>
      </c>
      <c r="F155" s="118">
        <f t="shared" ref="F155:F156" si="81">D155-E155</f>
        <v>0</v>
      </c>
    </row>
    <row r="156" spans="1:6" ht="169.5" hidden="1" customHeight="1">
      <c r="A156" s="88" t="s">
        <v>145</v>
      </c>
      <c r="B156" s="113">
        <v>200</v>
      </c>
      <c r="C156" s="113" t="s">
        <v>367</v>
      </c>
      <c r="D156" s="117">
        <f t="shared" ref="D156:E158" si="82">SUM(D157)</f>
        <v>0</v>
      </c>
      <c r="E156" s="117">
        <f t="shared" si="82"/>
        <v>0</v>
      </c>
      <c r="F156" s="118">
        <f t="shared" si="81"/>
        <v>0</v>
      </c>
    </row>
    <row r="157" spans="1:6" ht="53.25" hidden="1" customHeight="1">
      <c r="A157" s="88" t="s">
        <v>319</v>
      </c>
      <c r="B157" s="113">
        <v>200</v>
      </c>
      <c r="C157" s="113" t="s">
        <v>368</v>
      </c>
      <c r="D157" s="117">
        <f t="shared" si="82"/>
        <v>0</v>
      </c>
      <c r="E157" s="117">
        <f t="shared" si="82"/>
        <v>0</v>
      </c>
      <c r="F157" s="118">
        <f t="shared" ref="F157:F158" si="83">D157-E157</f>
        <v>0</v>
      </c>
    </row>
    <row r="158" spans="1:6" ht="48.75" hidden="1" customHeight="1">
      <c r="A158" s="88" t="s">
        <v>298</v>
      </c>
      <c r="B158" s="113">
        <v>200</v>
      </c>
      <c r="C158" s="113" t="s">
        <v>369</v>
      </c>
      <c r="D158" s="117">
        <f t="shared" si="82"/>
        <v>0</v>
      </c>
      <c r="E158" s="117">
        <f t="shared" si="82"/>
        <v>0</v>
      </c>
      <c r="F158" s="118">
        <f t="shared" si="83"/>
        <v>0</v>
      </c>
    </row>
    <row r="159" spans="1:6" ht="24" hidden="1" customHeight="1">
      <c r="A159" s="88" t="s">
        <v>586</v>
      </c>
      <c r="B159" s="113">
        <v>200</v>
      </c>
      <c r="C159" s="113" t="s">
        <v>370</v>
      </c>
      <c r="D159" s="117"/>
      <c r="E159" s="117"/>
      <c r="F159" s="118">
        <f t="shared" ref="F159" si="84">D159-E159</f>
        <v>0</v>
      </c>
    </row>
    <row r="160" spans="1:6" ht="32.25" customHeight="1">
      <c r="A160" s="88" t="s">
        <v>147</v>
      </c>
      <c r="B160" s="113">
        <v>200</v>
      </c>
      <c r="C160" s="113" t="s">
        <v>371</v>
      </c>
      <c r="D160" s="117">
        <f t="shared" ref="D160:E163" si="85">D161</f>
        <v>10000</v>
      </c>
      <c r="E160" s="117">
        <f t="shared" si="85"/>
        <v>0</v>
      </c>
      <c r="F160" s="118">
        <f t="shared" ref="F160" si="86">D160-E160</f>
        <v>10000</v>
      </c>
    </row>
    <row r="161" spans="1:6" ht="163.5" customHeight="1">
      <c r="A161" s="88" t="s">
        <v>258</v>
      </c>
      <c r="B161" s="113">
        <v>200</v>
      </c>
      <c r="C161" s="113" t="s">
        <v>372</v>
      </c>
      <c r="D161" s="117">
        <f t="shared" si="85"/>
        <v>10000</v>
      </c>
      <c r="E161" s="117">
        <f t="shared" si="85"/>
        <v>0</v>
      </c>
      <c r="F161" s="118">
        <f t="shared" ref="F161" si="87">D161-E161</f>
        <v>10000</v>
      </c>
    </row>
    <row r="162" spans="1:6" ht="51.75" customHeight="1">
      <c r="A162" s="88" t="s">
        <v>319</v>
      </c>
      <c r="B162" s="113">
        <v>200</v>
      </c>
      <c r="C162" s="113" t="s">
        <v>373</v>
      </c>
      <c r="D162" s="117">
        <f t="shared" si="85"/>
        <v>10000</v>
      </c>
      <c r="E162" s="117">
        <f t="shared" si="85"/>
        <v>0</v>
      </c>
      <c r="F162" s="128"/>
    </row>
    <row r="163" spans="1:6" ht="51" customHeight="1">
      <c r="A163" s="88" t="s">
        <v>298</v>
      </c>
      <c r="B163" s="113">
        <v>200</v>
      </c>
      <c r="C163" s="113" t="s">
        <v>374</v>
      </c>
      <c r="D163" s="117">
        <f t="shared" si="85"/>
        <v>10000</v>
      </c>
      <c r="E163" s="117">
        <f t="shared" si="85"/>
        <v>0</v>
      </c>
      <c r="F163" s="118">
        <f t="shared" ref="F163:F164" si="88">D163-E163</f>
        <v>10000</v>
      </c>
    </row>
    <row r="164" spans="1:6" ht="27" customHeight="1">
      <c r="A164" s="88" t="s">
        <v>587</v>
      </c>
      <c r="B164" s="113">
        <v>200</v>
      </c>
      <c r="C164" s="113" t="s">
        <v>375</v>
      </c>
      <c r="D164" s="117">
        <v>10000</v>
      </c>
      <c r="E164" s="117">
        <v>0</v>
      </c>
      <c r="F164" s="118">
        <f t="shared" si="88"/>
        <v>10000</v>
      </c>
    </row>
    <row r="165" spans="1:6" ht="14.25" hidden="1" customHeight="1">
      <c r="A165" s="88" t="s">
        <v>127</v>
      </c>
      <c r="B165" s="113">
        <v>200</v>
      </c>
      <c r="C165" s="113" t="s">
        <v>218</v>
      </c>
      <c r="D165" s="117"/>
      <c r="E165" s="117"/>
      <c r="F165" s="180">
        <f t="shared" ref="F165" si="89">D165-E165</f>
        <v>0</v>
      </c>
    </row>
    <row r="166" spans="1:6" ht="54.75" hidden="1" customHeight="1">
      <c r="A166" s="88" t="s">
        <v>228</v>
      </c>
      <c r="B166" s="113">
        <v>200</v>
      </c>
      <c r="C166" s="113" t="s">
        <v>219</v>
      </c>
      <c r="D166" s="117"/>
      <c r="E166" s="117"/>
      <c r="F166" s="180"/>
    </row>
    <row r="167" spans="1:6" ht="24.75" hidden="1" customHeight="1">
      <c r="A167" s="88" t="s">
        <v>120</v>
      </c>
      <c r="B167" s="113">
        <v>200</v>
      </c>
      <c r="C167" s="113" t="s">
        <v>220</v>
      </c>
      <c r="D167" s="117"/>
      <c r="E167" s="117"/>
      <c r="F167" s="180">
        <f t="shared" ref="F167" si="90">D167-E167</f>
        <v>0</v>
      </c>
    </row>
    <row r="168" spans="1:6" ht="14.25" hidden="1" customHeight="1">
      <c r="A168" s="88" t="s">
        <v>60</v>
      </c>
      <c r="B168" s="113">
        <v>200</v>
      </c>
      <c r="C168" s="113" t="s">
        <v>221</v>
      </c>
      <c r="D168" s="117"/>
      <c r="E168" s="117"/>
      <c r="F168" s="180"/>
    </row>
    <row r="169" spans="1:6" ht="14.25" hidden="1" customHeight="1">
      <c r="A169" s="88" t="s">
        <v>63</v>
      </c>
      <c r="B169" s="113">
        <v>200</v>
      </c>
      <c r="C169" s="113" t="s">
        <v>222</v>
      </c>
      <c r="D169" s="117"/>
      <c r="E169" s="117"/>
      <c r="F169" s="180">
        <f t="shared" ref="F169" si="91">D169-E169</f>
        <v>0</v>
      </c>
    </row>
    <row r="170" spans="1:6" ht="14.25" hidden="1" customHeight="1">
      <c r="A170" s="88" t="s">
        <v>66</v>
      </c>
      <c r="B170" s="113">
        <v>200</v>
      </c>
      <c r="C170" s="113" t="s">
        <v>223</v>
      </c>
      <c r="D170" s="117"/>
      <c r="E170" s="117"/>
      <c r="F170" s="180"/>
    </row>
    <row r="171" spans="1:6" ht="105.75" hidden="1" customHeight="1">
      <c r="A171" s="88" t="s">
        <v>236</v>
      </c>
      <c r="B171" s="113">
        <v>200</v>
      </c>
      <c r="C171" s="113" t="s">
        <v>237</v>
      </c>
      <c r="D171" s="117"/>
      <c r="E171" s="117"/>
      <c r="F171" s="180">
        <f t="shared" ref="F171" si="92">D171-E171</f>
        <v>0</v>
      </c>
    </row>
    <row r="172" spans="1:6" ht="30.75" hidden="1" customHeight="1">
      <c r="A172" s="88" t="s">
        <v>120</v>
      </c>
      <c r="B172" s="113">
        <v>200</v>
      </c>
      <c r="C172" s="113" t="s">
        <v>238</v>
      </c>
      <c r="D172" s="117"/>
      <c r="E172" s="117"/>
      <c r="F172" s="180"/>
    </row>
    <row r="173" spans="1:6" ht="12.75" hidden="1" customHeight="1">
      <c r="A173" s="88" t="s">
        <v>60</v>
      </c>
      <c r="B173" s="113">
        <v>200</v>
      </c>
      <c r="C173" s="113" t="s">
        <v>239</v>
      </c>
      <c r="D173" s="117"/>
      <c r="E173" s="117"/>
      <c r="F173" s="180">
        <f t="shared" ref="F173" si="93">D173-E173</f>
        <v>0</v>
      </c>
    </row>
    <row r="174" spans="1:6" ht="15.75" hidden="1" customHeight="1">
      <c r="A174" s="88" t="s">
        <v>63</v>
      </c>
      <c r="B174" s="113">
        <v>200</v>
      </c>
      <c r="C174" s="113" t="s">
        <v>240</v>
      </c>
      <c r="D174" s="117"/>
      <c r="E174" s="117"/>
      <c r="F174" s="180"/>
    </row>
    <row r="175" spans="1:6" ht="17.25" hidden="1" customHeight="1">
      <c r="A175" s="88" t="s">
        <v>66</v>
      </c>
      <c r="B175" s="113">
        <v>200</v>
      </c>
      <c r="C175" s="113" t="s">
        <v>241</v>
      </c>
      <c r="D175" s="119"/>
      <c r="E175" s="119"/>
      <c r="F175" s="119">
        <f>D181-E181</f>
        <v>1550100</v>
      </c>
    </row>
    <row r="176" spans="1:6" ht="34.5" customHeight="1">
      <c r="A176" s="88" t="s">
        <v>652</v>
      </c>
      <c r="B176" s="154">
        <v>200</v>
      </c>
      <c r="C176" s="172" t="s">
        <v>647</v>
      </c>
      <c r="D176" s="171">
        <f>D177</f>
        <v>56000</v>
      </c>
      <c r="E176" s="171">
        <f>E177</f>
        <v>0</v>
      </c>
      <c r="F176" s="118">
        <f t="shared" ref="F176" si="94">D176-E176</f>
        <v>56000</v>
      </c>
    </row>
    <row r="177" spans="1:6" ht="155.25" customHeight="1">
      <c r="A177" s="88" t="s">
        <v>659</v>
      </c>
      <c r="B177" s="113">
        <v>200</v>
      </c>
      <c r="C177" s="172" t="s">
        <v>648</v>
      </c>
      <c r="D177" s="117">
        <f>D178</f>
        <v>56000</v>
      </c>
      <c r="E177" s="117">
        <f t="shared" ref="E177:F179" si="95">E178</f>
        <v>0</v>
      </c>
      <c r="F177" s="117">
        <f t="shared" si="95"/>
        <v>0</v>
      </c>
    </row>
    <row r="178" spans="1:6" ht="54.75" customHeight="1">
      <c r="A178" s="88" t="s">
        <v>319</v>
      </c>
      <c r="B178" s="113">
        <v>200</v>
      </c>
      <c r="C178" s="172" t="s">
        <v>649</v>
      </c>
      <c r="D178" s="117">
        <f>D179</f>
        <v>56000</v>
      </c>
      <c r="E178" s="117">
        <f t="shared" si="95"/>
        <v>0</v>
      </c>
      <c r="F178" s="117">
        <f t="shared" si="95"/>
        <v>0</v>
      </c>
    </row>
    <row r="179" spans="1:6" ht="51" customHeight="1">
      <c r="A179" s="88" t="s">
        <v>298</v>
      </c>
      <c r="B179" s="113">
        <v>200</v>
      </c>
      <c r="C179" s="172" t="s">
        <v>650</v>
      </c>
      <c r="D179" s="117">
        <f>D180</f>
        <v>56000</v>
      </c>
      <c r="E179" s="117">
        <f t="shared" si="95"/>
        <v>0</v>
      </c>
      <c r="F179" s="117">
        <f t="shared" si="95"/>
        <v>0</v>
      </c>
    </row>
    <row r="180" spans="1:6" ht="28.5" customHeight="1">
      <c r="A180" s="88" t="s">
        <v>586</v>
      </c>
      <c r="B180" s="113">
        <v>200</v>
      </c>
      <c r="C180" s="172" t="s">
        <v>651</v>
      </c>
      <c r="D180" s="117">
        <v>56000</v>
      </c>
      <c r="E180" s="117">
        <v>0</v>
      </c>
      <c r="F180" s="117">
        <v>0</v>
      </c>
    </row>
    <row r="181" spans="1:6" ht="32.25" customHeight="1">
      <c r="A181" s="87" t="s">
        <v>94</v>
      </c>
      <c r="B181" s="113">
        <v>200</v>
      </c>
      <c r="C181" s="129" t="s">
        <v>376</v>
      </c>
      <c r="D181" s="119">
        <f t="shared" ref="D181:E181" si="96">D182</f>
        <v>1550100</v>
      </c>
      <c r="E181" s="119">
        <f t="shared" si="96"/>
        <v>0</v>
      </c>
      <c r="F181" s="119">
        <f>D181-E181</f>
        <v>1550100</v>
      </c>
    </row>
    <row r="182" spans="1:6" ht="23.25" customHeight="1">
      <c r="A182" s="88" t="s">
        <v>95</v>
      </c>
      <c r="B182" s="113">
        <v>200</v>
      </c>
      <c r="C182" s="129" t="s">
        <v>377</v>
      </c>
      <c r="D182" s="117">
        <f>SUM(D184+D203)</f>
        <v>1550100</v>
      </c>
      <c r="E182" s="117">
        <f>SUM(E184+E203)</f>
        <v>0</v>
      </c>
      <c r="F182" s="118">
        <f t="shared" ref="F182:F183" si="97">D182-E182</f>
        <v>1550100</v>
      </c>
    </row>
    <row r="183" spans="1:6" ht="49.5" customHeight="1">
      <c r="A183" s="88" t="s">
        <v>148</v>
      </c>
      <c r="B183" s="113">
        <v>200</v>
      </c>
      <c r="C183" s="129" t="s">
        <v>378</v>
      </c>
      <c r="D183" s="117">
        <f>D184+D203</f>
        <v>1550100</v>
      </c>
      <c r="E183" s="117">
        <f>E184+E203</f>
        <v>0</v>
      </c>
      <c r="F183" s="118">
        <f t="shared" si="97"/>
        <v>1550100</v>
      </c>
    </row>
    <row r="184" spans="1:6" ht="51" customHeight="1">
      <c r="A184" s="88" t="s">
        <v>149</v>
      </c>
      <c r="B184" s="113">
        <v>200</v>
      </c>
      <c r="C184" s="129" t="s">
        <v>379</v>
      </c>
      <c r="D184" s="117">
        <f>D185+D192+D189</f>
        <v>1500100</v>
      </c>
      <c r="E184" s="117">
        <f>E185+E192+E189</f>
        <v>0</v>
      </c>
      <c r="F184" s="118">
        <f t="shared" ref="F184:F185" si="98">D184-E184</f>
        <v>1500100</v>
      </c>
    </row>
    <row r="185" spans="1:6" ht="153.75" customHeight="1">
      <c r="A185" s="88" t="s">
        <v>242</v>
      </c>
      <c r="B185" s="113">
        <v>200</v>
      </c>
      <c r="C185" s="129" t="s">
        <v>380</v>
      </c>
      <c r="D185" s="117">
        <f t="shared" ref="D185:E187" si="99">D186</f>
        <v>1500100</v>
      </c>
      <c r="E185" s="117">
        <f t="shared" si="99"/>
        <v>0</v>
      </c>
      <c r="F185" s="118">
        <f t="shared" si="98"/>
        <v>1500100</v>
      </c>
    </row>
    <row r="186" spans="1:6" ht="52.5" customHeight="1">
      <c r="A186" s="88" t="s">
        <v>319</v>
      </c>
      <c r="B186" s="113">
        <v>200</v>
      </c>
      <c r="C186" s="129" t="s">
        <v>381</v>
      </c>
      <c r="D186" s="117">
        <f t="shared" si="99"/>
        <v>1500100</v>
      </c>
      <c r="E186" s="117">
        <f t="shared" si="99"/>
        <v>0</v>
      </c>
      <c r="F186" s="118">
        <f t="shared" ref="F186:F187" si="100">D186-E186</f>
        <v>1500100</v>
      </c>
    </row>
    <row r="187" spans="1:6" ht="53.25" customHeight="1">
      <c r="A187" s="88" t="s">
        <v>298</v>
      </c>
      <c r="B187" s="113">
        <v>200</v>
      </c>
      <c r="C187" s="129" t="s">
        <v>382</v>
      </c>
      <c r="D187" s="117">
        <f t="shared" si="99"/>
        <v>1500100</v>
      </c>
      <c r="E187" s="117">
        <f t="shared" si="99"/>
        <v>0</v>
      </c>
      <c r="F187" s="118">
        <f t="shared" si="100"/>
        <v>1500100</v>
      </c>
    </row>
    <row r="188" spans="1:6" ht="28.5" customHeight="1">
      <c r="A188" s="88" t="s">
        <v>589</v>
      </c>
      <c r="B188" s="113">
        <v>200</v>
      </c>
      <c r="C188" s="129" t="s">
        <v>383</v>
      </c>
      <c r="D188" s="117">
        <v>1500100</v>
      </c>
      <c r="E188" s="117"/>
      <c r="F188" s="118">
        <f t="shared" ref="F188:F191" si="101">D188-E188</f>
        <v>1500100</v>
      </c>
    </row>
    <row r="189" spans="1:6" ht="180.75" hidden="1" customHeight="1">
      <c r="A189" s="88" t="s">
        <v>578</v>
      </c>
      <c r="B189" s="113">
        <v>200</v>
      </c>
      <c r="C189" s="129" t="s">
        <v>493</v>
      </c>
      <c r="D189" s="117">
        <f>D190</f>
        <v>0</v>
      </c>
      <c r="E189" s="117">
        <f>E190</f>
        <v>0</v>
      </c>
      <c r="F189" s="118">
        <f t="shared" si="101"/>
        <v>0</v>
      </c>
    </row>
    <row r="190" spans="1:6" ht="30.75" hidden="1" customHeight="1">
      <c r="A190" s="106" t="s">
        <v>70</v>
      </c>
      <c r="B190" s="113">
        <v>200</v>
      </c>
      <c r="C190" s="129" t="s">
        <v>494</v>
      </c>
      <c r="D190" s="117">
        <f>D191</f>
        <v>0</v>
      </c>
      <c r="E190" s="117">
        <f>E191</f>
        <v>0</v>
      </c>
      <c r="F190" s="118">
        <f t="shared" si="101"/>
        <v>0</v>
      </c>
    </row>
    <row r="191" spans="1:6" ht="30.75" hidden="1" customHeight="1">
      <c r="A191" s="106" t="s">
        <v>45</v>
      </c>
      <c r="B191" s="113">
        <v>200</v>
      </c>
      <c r="C191" s="129" t="s">
        <v>495</v>
      </c>
      <c r="D191" s="117"/>
      <c r="E191" s="117"/>
      <c r="F191" s="118">
        <f t="shared" si="101"/>
        <v>0</v>
      </c>
    </row>
    <row r="192" spans="1:6" ht="0.75" hidden="1" customHeight="1">
      <c r="A192" s="88" t="s">
        <v>492</v>
      </c>
      <c r="B192" s="113">
        <v>200</v>
      </c>
      <c r="C192" s="129" t="s">
        <v>384</v>
      </c>
      <c r="D192" s="117">
        <f t="shared" ref="D192:E194" si="102">D193</f>
        <v>0</v>
      </c>
      <c r="E192" s="117">
        <f t="shared" si="102"/>
        <v>0</v>
      </c>
      <c r="F192" s="118">
        <f t="shared" ref="F192" si="103">D192-E192</f>
        <v>0</v>
      </c>
    </row>
    <row r="193" spans="1:6" ht="48" hidden="1" customHeight="1">
      <c r="A193" s="88" t="s">
        <v>319</v>
      </c>
      <c r="B193" s="113">
        <v>200</v>
      </c>
      <c r="C193" s="129" t="s">
        <v>385</v>
      </c>
      <c r="D193" s="117">
        <f t="shared" si="102"/>
        <v>0</v>
      </c>
      <c r="E193" s="117">
        <f t="shared" si="102"/>
        <v>0</v>
      </c>
      <c r="F193" s="118">
        <f t="shared" ref="F193:F194" si="104">D193-E193</f>
        <v>0</v>
      </c>
    </row>
    <row r="194" spans="1:6" ht="60" hidden="1" customHeight="1">
      <c r="A194" s="88" t="s">
        <v>298</v>
      </c>
      <c r="B194" s="113">
        <v>200</v>
      </c>
      <c r="C194" s="129" t="s">
        <v>386</v>
      </c>
      <c r="D194" s="117">
        <f t="shared" si="102"/>
        <v>0</v>
      </c>
      <c r="E194" s="117">
        <f t="shared" si="102"/>
        <v>0</v>
      </c>
      <c r="F194" s="118">
        <f t="shared" si="104"/>
        <v>0</v>
      </c>
    </row>
    <row r="195" spans="1:6" ht="27.75" hidden="1" customHeight="1">
      <c r="A195" s="88" t="s">
        <v>586</v>
      </c>
      <c r="B195" s="113">
        <v>200</v>
      </c>
      <c r="C195" s="129" t="s">
        <v>387</v>
      </c>
      <c r="D195" s="117"/>
      <c r="E195" s="117"/>
      <c r="F195" s="180">
        <f t="shared" ref="F195" si="105">D195-E195</f>
        <v>0</v>
      </c>
    </row>
    <row r="196" spans="1:6" ht="13.5" hidden="1" customHeight="1">
      <c r="A196" s="88" t="s">
        <v>230</v>
      </c>
      <c r="B196" s="113">
        <v>200</v>
      </c>
      <c r="C196" s="129" t="s">
        <v>262</v>
      </c>
      <c r="D196" s="117"/>
      <c r="E196" s="117"/>
      <c r="F196" s="180"/>
    </row>
    <row r="197" spans="1:6" ht="19.5" hidden="1" customHeight="1">
      <c r="A197" s="107" t="s">
        <v>127</v>
      </c>
      <c r="B197" s="113">
        <v>200</v>
      </c>
      <c r="C197" s="129" t="s">
        <v>263</v>
      </c>
      <c r="D197" s="117"/>
      <c r="E197" s="117"/>
      <c r="F197" s="180">
        <f t="shared" ref="F197" si="106">D197-E197</f>
        <v>0</v>
      </c>
    </row>
    <row r="198" spans="1:6" ht="52.5" hidden="1" customHeight="1">
      <c r="A198" s="106" t="s">
        <v>231</v>
      </c>
      <c r="B198" s="113">
        <v>200</v>
      </c>
      <c r="C198" s="129" t="s">
        <v>264</v>
      </c>
      <c r="D198" s="117"/>
      <c r="E198" s="117"/>
      <c r="F198" s="180"/>
    </row>
    <row r="199" spans="1:6" ht="29.25" hidden="1" customHeight="1">
      <c r="A199" s="88" t="s">
        <v>120</v>
      </c>
      <c r="B199" s="113">
        <v>200</v>
      </c>
      <c r="C199" s="129" t="s">
        <v>265</v>
      </c>
      <c r="D199" s="117"/>
      <c r="E199" s="117"/>
      <c r="F199" s="180">
        <f t="shared" ref="F199" si="107">D199-E199</f>
        <v>0</v>
      </c>
    </row>
    <row r="200" spans="1:6" ht="13.5" hidden="1" customHeight="1">
      <c r="A200" s="88" t="s">
        <v>60</v>
      </c>
      <c r="B200" s="113">
        <v>200</v>
      </c>
      <c r="C200" s="129" t="s">
        <v>266</v>
      </c>
      <c r="D200" s="117"/>
      <c r="E200" s="117"/>
      <c r="F200" s="180"/>
    </row>
    <row r="201" spans="1:6" ht="13.5" hidden="1" customHeight="1">
      <c r="A201" s="88" t="s">
        <v>63</v>
      </c>
      <c r="B201" s="113">
        <v>200</v>
      </c>
      <c r="C201" s="129" t="s">
        <v>267</v>
      </c>
      <c r="D201" s="117"/>
      <c r="E201" s="117"/>
      <c r="F201" s="180">
        <f t="shared" ref="F201" si="108">D201-E201</f>
        <v>0</v>
      </c>
    </row>
    <row r="202" spans="1:6" ht="7.5" hidden="1" customHeight="1">
      <c r="A202" s="88" t="s">
        <v>66</v>
      </c>
      <c r="B202" s="113">
        <v>200</v>
      </c>
      <c r="C202" s="129" t="s">
        <v>268</v>
      </c>
      <c r="D202" s="117"/>
      <c r="E202" s="117"/>
      <c r="F202" s="180"/>
    </row>
    <row r="203" spans="1:6" ht="56.25" customHeight="1">
      <c r="A203" s="88" t="s">
        <v>270</v>
      </c>
      <c r="B203" s="113">
        <v>200</v>
      </c>
      <c r="C203" s="129" t="s">
        <v>388</v>
      </c>
      <c r="D203" s="117">
        <f t="shared" ref="D203:E206" si="109">SUM(D204)</f>
        <v>50000</v>
      </c>
      <c r="E203" s="117">
        <f t="shared" si="109"/>
        <v>0</v>
      </c>
      <c r="F203" s="118">
        <f t="shared" ref="F203:F204" si="110">D203-E203</f>
        <v>50000</v>
      </c>
    </row>
    <row r="204" spans="1:6" ht="118.5" customHeight="1">
      <c r="A204" s="88" t="s">
        <v>269</v>
      </c>
      <c r="B204" s="113">
        <v>200</v>
      </c>
      <c r="C204" s="129" t="s">
        <v>389</v>
      </c>
      <c r="D204" s="117">
        <f t="shared" si="109"/>
        <v>50000</v>
      </c>
      <c r="E204" s="117">
        <f t="shared" si="109"/>
        <v>0</v>
      </c>
      <c r="F204" s="118">
        <f t="shared" si="110"/>
        <v>50000</v>
      </c>
    </row>
    <row r="205" spans="1:6" ht="49.5" customHeight="1">
      <c r="A205" s="88" t="s">
        <v>319</v>
      </c>
      <c r="B205" s="113">
        <v>200</v>
      </c>
      <c r="C205" s="129" t="s">
        <v>390</v>
      </c>
      <c r="D205" s="117">
        <f t="shared" si="109"/>
        <v>50000</v>
      </c>
      <c r="E205" s="117">
        <f t="shared" si="109"/>
        <v>0</v>
      </c>
      <c r="F205" s="118">
        <f t="shared" ref="F205:F206" si="111">D205-E205</f>
        <v>50000</v>
      </c>
    </row>
    <row r="206" spans="1:6" ht="48" customHeight="1">
      <c r="A206" s="88" t="s">
        <v>298</v>
      </c>
      <c r="B206" s="113">
        <v>200</v>
      </c>
      <c r="C206" s="129" t="s">
        <v>391</v>
      </c>
      <c r="D206" s="117">
        <f t="shared" si="109"/>
        <v>50000</v>
      </c>
      <c r="E206" s="117">
        <f t="shared" si="109"/>
        <v>0</v>
      </c>
      <c r="F206" s="118">
        <f t="shared" si="111"/>
        <v>50000</v>
      </c>
    </row>
    <row r="207" spans="1:6" ht="21" customHeight="1">
      <c r="A207" s="88" t="s">
        <v>586</v>
      </c>
      <c r="B207" s="113">
        <v>200</v>
      </c>
      <c r="C207" s="129" t="s">
        <v>392</v>
      </c>
      <c r="D207" s="117">
        <v>50000</v>
      </c>
      <c r="E207" s="117"/>
      <c r="F207" s="118">
        <f t="shared" ref="F207:F208" si="112">D207-E207</f>
        <v>50000</v>
      </c>
    </row>
    <row r="208" spans="1:6" ht="19.5" customHeight="1">
      <c r="A208" s="87" t="s">
        <v>77</v>
      </c>
      <c r="B208" s="113">
        <v>200</v>
      </c>
      <c r="C208" s="130" t="s">
        <v>393</v>
      </c>
      <c r="D208" s="119">
        <f>D209+D235+D220</f>
        <v>1351700</v>
      </c>
      <c r="E208" s="119">
        <f>E209+E235+E220</f>
        <v>32242.3</v>
      </c>
      <c r="F208" s="120">
        <f t="shared" si="112"/>
        <v>1319457.7</v>
      </c>
    </row>
    <row r="209" spans="1:6" ht="15" customHeight="1">
      <c r="A209" s="88" t="s">
        <v>199</v>
      </c>
      <c r="B209" s="113">
        <v>200</v>
      </c>
      <c r="C209" s="113" t="s">
        <v>394</v>
      </c>
      <c r="D209" s="117">
        <f>SUM(D210)</f>
        <v>46700</v>
      </c>
      <c r="E209" s="117">
        <f>SUM(E210)</f>
        <v>0</v>
      </c>
      <c r="F209" s="118">
        <f t="shared" ref="F209:F210" si="113">D209-E209</f>
        <v>46700</v>
      </c>
    </row>
    <row r="210" spans="1:6" ht="66" customHeight="1">
      <c r="A210" s="92" t="s">
        <v>395</v>
      </c>
      <c r="B210" s="113">
        <v>200</v>
      </c>
      <c r="C210" s="113" t="s">
        <v>396</v>
      </c>
      <c r="D210" s="117">
        <f>SUM(D211)</f>
        <v>46700</v>
      </c>
      <c r="E210" s="117">
        <f>SUM(E211)</f>
        <v>0</v>
      </c>
      <c r="F210" s="118">
        <f t="shared" si="113"/>
        <v>46700</v>
      </c>
    </row>
    <row r="211" spans="1:6" ht="56.25" customHeight="1">
      <c r="A211" s="88" t="s">
        <v>200</v>
      </c>
      <c r="B211" s="113">
        <v>200</v>
      </c>
      <c r="C211" s="113" t="s">
        <v>397</v>
      </c>
      <c r="D211" s="117">
        <f>SUM(D212+D216)</f>
        <v>46700</v>
      </c>
      <c r="E211" s="117">
        <f t="shared" ref="D211:E212" si="114">E212</f>
        <v>0</v>
      </c>
      <c r="F211" s="118">
        <f t="shared" ref="F211:F212" si="115">D211-E211</f>
        <v>46700</v>
      </c>
    </row>
    <row r="212" spans="1:6" ht="160.5" customHeight="1">
      <c r="A212" s="88" t="s">
        <v>250</v>
      </c>
      <c r="B212" s="113">
        <v>200</v>
      </c>
      <c r="C212" s="113" t="s">
        <v>398</v>
      </c>
      <c r="D212" s="117">
        <f t="shared" si="114"/>
        <v>16700</v>
      </c>
      <c r="E212" s="117">
        <f t="shared" si="114"/>
        <v>0</v>
      </c>
      <c r="F212" s="118">
        <f t="shared" si="115"/>
        <v>16700</v>
      </c>
    </row>
    <row r="213" spans="1:6" ht="63.75" customHeight="1">
      <c r="A213" s="88" t="s">
        <v>319</v>
      </c>
      <c r="B213" s="113">
        <v>200</v>
      </c>
      <c r="C213" s="113" t="s">
        <v>399</v>
      </c>
      <c r="D213" s="117">
        <f>SUM(D214)</f>
        <v>16700</v>
      </c>
      <c r="E213" s="117">
        <f>SUM(E214)</f>
        <v>0</v>
      </c>
      <c r="F213" s="118">
        <f t="shared" ref="F213:F214" si="116">D213-E213</f>
        <v>16700</v>
      </c>
    </row>
    <row r="214" spans="1:6" ht="50.25" customHeight="1">
      <c r="A214" s="88" t="s">
        <v>298</v>
      </c>
      <c r="B214" s="113">
        <v>200</v>
      </c>
      <c r="C214" s="113" t="s">
        <v>400</v>
      </c>
      <c r="D214" s="117">
        <f>SUM(D215)</f>
        <v>16700</v>
      </c>
      <c r="E214" s="117">
        <f>SUM(E215)</f>
        <v>0</v>
      </c>
      <c r="F214" s="118">
        <f t="shared" si="116"/>
        <v>16700</v>
      </c>
    </row>
    <row r="215" spans="1:6" ht="24" customHeight="1">
      <c r="A215" s="88" t="s">
        <v>588</v>
      </c>
      <c r="B215" s="113">
        <v>200</v>
      </c>
      <c r="C215" s="113" t="s">
        <v>401</v>
      </c>
      <c r="D215" s="117">
        <v>16700</v>
      </c>
      <c r="E215" s="117"/>
      <c r="F215" s="117">
        <f t="shared" ref="F215" si="117">D215-E215</f>
        <v>16700</v>
      </c>
    </row>
    <row r="216" spans="1:6" ht="130.5" customHeight="1">
      <c r="A216" s="108" t="s">
        <v>403</v>
      </c>
      <c r="B216" s="113">
        <v>200</v>
      </c>
      <c r="C216" s="113" t="s">
        <v>402</v>
      </c>
      <c r="D216" s="117">
        <f t="shared" ref="D216:E218" si="118">SUM(D217)</f>
        <v>30000</v>
      </c>
      <c r="E216" s="117">
        <f t="shared" si="118"/>
        <v>0</v>
      </c>
      <c r="F216" s="117"/>
    </row>
    <row r="217" spans="1:6" ht="57.75" customHeight="1">
      <c r="A217" s="88" t="s">
        <v>579</v>
      </c>
      <c r="B217" s="113">
        <v>200</v>
      </c>
      <c r="C217" s="113" t="s">
        <v>404</v>
      </c>
      <c r="D217" s="117">
        <f t="shared" si="118"/>
        <v>30000</v>
      </c>
      <c r="E217" s="117">
        <f t="shared" si="118"/>
        <v>0</v>
      </c>
      <c r="F217" s="118">
        <f t="shared" ref="F217:F218" si="119">D217-E217</f>
        <v>30000</v>
      </c>
    </row>
    <row r="218" spans="1:6" ht="57" customHeight="1">
      <c r="A218" s="88" t="s">
        <v>476</v>
      </c>
      <c r="B218" s="113">
        <v>200</v>
      </c>
      <c r="C218" s="113" t="s">
        <v>405</v>
      </c>
      <c r="D218" s="117">
        <f t="shared" si="118"/>
        <v>30000</v>
      </c>
      <c r="E218" s="117">
        <f t="shared" si="118"/>
        <v>0</v>
      </c>
      <c r="F218" s="118">
        <f t="shared" si="119"/>
        <v>30000</v>
      </c>
    </row>
    <row r="219" spans="1:6" ht="22.5" customHeight="1">
      <c r="A219" s="88" t="s">
        <v>586</v>
      </c>
      <c r="B219" s="113">
        <v>200</v>
      </c>
      <c r="C219" s="113" t="s">
        <v>406</v>
      </c>
      <c r="D219" s="117">
        <v>30000</v>
      </c>
      <c r="E219" s="117">
        <v>0</v>
      </c>
      <c r="F219" s="118">
        <f>D219-E219</f>
        <v>30000</v>
      </c>
    </row>
    <row r="220" spans="1:6" ht="27" customHeight="1">
      <c r="A220" s="88" t="s">
        <v>508</v>
      </c>
      <c r="B220" s="113">
        <v>200</v>
      </c>
      <c r="C220" s="113" t="s">
        <v>509</v>
      </c>
      <c r="D220" s="117">
        <f t="shared" ref="D220:E233" si="120">D221</f>
        <v>378700</v>
      </c>
      <c r="E220" s="117">
        <f t="shared" si="120"/>
        <v>0</v>
      </c>
      <c r="F220" s="118">
        <f>D220-E220</f>
        <v>378700</v>
      </c>
    </row>
    <row r="221" spans="1:6" ht="72" customHeight="1">
      <c r="A221" s="92" t="s">
        <v>395</v>
      </c>
      <c r="B221" s="113">
        <v>200</v>
      </c>
      <c r="C221" s="113" t="s">
        <v>510</v>
      </c>
      <c r="D221" s="117">
        <f t="shared" si="120"/>
        <v>378700</v>
      </c>
      <c r="E221" s="117">
        <f>E222</f>
        <v>0</v>
      </c>
      <c r="F221" s="118">
        <f t="shared" ref="F221:F230" si="121">D221-E221</f>
        <v>378700</v>
      </c>
    </row>
    <row r="222" spans="1:6" ht="68.25" customHeight="1">
      <c r="A222" s="88" t="s">
        <v>200</v>
      </c>
      <c r="B222" s="159">
        <v>200</v>
      </c>
      <c r="C222" s="159" t="s">
        <v>511</v>
      </c>
      <c r="D222" s="158">
        <f>D227+D223+D231</f>
        <v>378700</v>
      </c>
      <c r="E222" s="158">
        <f>E227+E223+E231</f>
        <v>0</v>
      </c>
      <c r="F222" s="118">
        <f>D222-E222</f>
        <v>378700</v>
      </c>
    </row>
    <row r="223" spans="1:6" ht="123" hidden="1" customHeight="1">
      <c r="A223" s="88" t="s">
        <v>580</v>
      </c>
      <c r="B223" s="113">
        <v>200</v>
      </c>
      <c r="C223" s="113" t="s">
        <v>539</v>
      </c>
      <c r="D223" s="117">
        <f t="shared" ref="D223:F224" si="122">D224</f>
        <v>0</v>
      </c>
      <c r="E223" s="117">
        <f t="shared" si="122"/>
        <v>0</v>
      </c>
      <c r="F223" s="118">
        <f t="shared" si="122"/>
        <v>0</v>
      </c>
    </row>
    <row r="224" spans="1:6" ht="55.5" hidden="1" customHeight="1">
      <c r="A224" s="88" t="s">
        <v>319</v>
      </c>
      <c r="B224" s="113">
        <v>200</v>
      </c>
      <c r="C224" s="113" t="s">
        <v>540</v>
      </c>
      <c r="D224" s="117">
        <f t="shared" si="122"/>
        <v>0</v>
      </c>
      <c r="E224" s="117">
        <f t="shared" si="122"/>
        <v>0</v>
      </c>
      <c r="F224" s="118">
        <f t="shared" si="122"/>
        <v>0</v>
      </c>
    </row>
    <row r="225" spans="1:6" ht="59.25" hidden="1" customHeight="1">
      <c r="A225" s="88" t="s">
        <v>298</v>
      </c>
      <c r="B225" s="113">
        <v>200</v>
      </c>
      <c r="C225" s="113" t="s">
        <v>541</v>
      </c>
      <c r="D225" s="117">
        <f>D226</f>
        <v>0</v>
      </c>
      <c r="E225" s="117">
        <f>E226</f>
        <v>0</v>
      </c>
      <c r="F225" s="118">
        <f>D225-E225</f>
        <v>0</v>
      </c>
    </row>
    <row r="226" spans="1:6" ht="54.75" hidden="1" customHeight="1">
      <c r="A226" s="88" t="s">
        <v>120</v>
      </c>
      <c r="B226" s="113">
        <v>200</v>
      </c>
      <c r="C226" s="113" t="s">
        <v>542</v>
      </c>
      <c r="D226" s="117"/>
      <c r="E226" s="117"/>
      <c r="F226" s="118">
        <f>D226-E226</f>
        <v>0</v>
      </c>
    </row>
    <row r="227" spans="1:6" ht="128.25" customHeight="1">
      <c r="A227" s="88" t="s">
        <v>581</v>
      </c>
      <c r="B227" s="113">
        <v>200</v>
      </c>
      <c r="C227" s="113" t="s">
        <v>533</v>
      </c>
      <c r="D227" s="117">
        <f t="shared" si="120"/>
        <v>378700</v>
      </c>
      <c r="E227" s="117">
        <f t="shared" si="120"/>
        <v>0</v>
      </c>
      <c r="F227" s="118">
        <f t="shared" si="121"/>
        <v>378700</v>
      </c>
    </row>
    <row r="228" spans="1:6" ht="57" customHeight="1">
      <c r="A228" s="88" t="s">
        <v>319</v>
      </c>
      <c r="B228" s="113">
        <v>200</v>
      </c>
      <c r="C228" s="113" t="s">
        <v>532</v>
      </c>
      <c r="D228" s="117">
        <f t="shared" si="120"/>
        <v>378700</v>
      </c>
      <c r="E228" s="117">
        <f t="shared" si="120"/>
        <v>0</v>
      </c>
      <c r="F228" s="118">
        <f t="shared" si="121"/>
        <v>378700</v>
      </c>
    </row>
    <row r="229" spans="1:6" ht="48" customHeight="1">
      <c r="A229" s="88" t="s">
        <v>298</v>
      </c>
      <c r="B229" s="113">
        <v>200</v>
      </c>
      <c r="C229" s="157" t="s">
        <v>595</v>
      </c>
      <c r="D229" s="117">
        <f t="shared" si="120"/>
        <v>378700</v>
      </c>
      <c r="E229" s="117">
        <f t="shared" si="120"/>
        <v>0</v>
      </c>
      <c r="F229" s="118">
        <f t="shared" si="121"/>
        <v>378700</v>
      </c>
    </row>
    <row r="230" spans="1:6" ht="22.5" customHeight="1">
      <c r="A230" s="88" t="s">
        <v>586</v>
      </c>
      <c r="B230" s="113">
        <v>200</v>
      </c>
      <c r="C230" s="157" t="s">
        <v>596</v>
      </c>
      <c r="D230" s="117">
        <v>378700</v>
      </c>
      <c r="E230" s="117"/>
      <c r="F230" s="118">
        <f t="shared" si="121"/>
        <v>378700</v>
      </c>
    </row>
    <row r="231" spans="1:6" ht="73.5" hidden="1" customHeight="1">
      <c r="A231" s="88" t="s">
        <v>597</v>
      </c>
      <c r="B231" s="157">
        <v>200</v>
      </c>
      <c r="C231" s="157" t="s">
        <v>598</v>
      </c>
      <c r="D231" s="156">
        <f t="shared" si="120"/>
        <v>0</v>
      </c>
      <c r="E231" s="156">
        <f t="shared" si="120"/>
        <v>0</v>
      </c>
      <c r="F231" s="118">
        <f t="shared" ref="F231:F234" si="123">D231-E231</f>
        <v>0</v>
      </c>
    </row>
    <row r="232" spans="1:6" ht="57" hidden="1" customHeight="1">
      <c r="A232" s="88" t="s">
        <v>319</v>
      </c>
      <c r="B232" s="157">
        <v>200</v>
      </c>
      <c r="C232" s="157" t="s">
        <v>599</v>
      </c>
      <c r="D232" s="156">
        <f t="shared" si="120"/>
        <v>0</v>
      </c>
      <c r="E232" s="156">
        <f t="shared" si="120"/>
        <v>0</v>
      </c>
      <c r="F232" s="118">
        <f t="shared" si="123"/>
        <v>0</v>
      </c>
    </row>
    <row r="233" spans="1:6" ht="48" hidden="1" customHeight="1">
      <c r="A233" s="88" t="s">
        <v>298</v>
      </c>
      <c r="B233" s="157">
        <v>200</v>
      </c>
      <c r="C233" s="157" t="s">
        <v>600</v>
      </c>
      <c r="D233" s="156">
        <f t="shared" si="120"/>
        <v>0</v>
      </c>
      <c r="E233" s="156">
        <f t="shared" si="120"/>
        <v>0</v>
      </c>
      <c r="F233" s="118">
        <f t="shared" si="123"/>
        <v>0</v>
      </c>
    </row>
    <row r="234" spans="1:6" ht="22.5" hidden="1" customHeight="1">
      <c r="A234" s="88" t="s">
        <v>586</v>
      </c>
      <c r="B234" s="157">
        <v>200</v>
      </c>
      <c r="C234" s="157" t="s">
        <v>601</v>
      </c>
      <c r="D234" s="156"/>
      <c r="E234" s="156"/>
      <c r="F234" s="118">
        <f t="shared" si="123"/>
        <v>0</v>
      </c>
    </row>
    <row r="235" spans="1:6" ht="18.75" customHeight="1">
      <c r="A235" s="88" t="s">
        <v>78</v>
      </c>
      <c r="B235" s="113">
        <v>200</v>
      </c>
      <c r="C235" s="113" t="s">
        <v>407</v>
      </c>
      <c r="D235" s="117">
        <f>D236+D250</f>
        <v>926300</v>
      </c>
      <c r="E235" s="117">
        <f>E236+E250</f>
        <v>32242.3</v>
      </c>
      <c r="F235" s="118">
        <f t="shared" ref="F235:F236" si="124">D235-E235</f>
        <v>894057.7</v>
      </c>
    </row>
    <row r="236" spans="1:6" ht="75.75" customHeight="1">
      <c r="A236" s="92" t="s">
        <v>395</v>
      </c>
      <c r="B236" s="113">
        <v>200</v>
      </c>
      <c r="C236" s="113" t="s">
        <v>408</v>
      </c>
      <c r="D236" s="117">
        <f>SUM(D237)</f>
        <v>826300</v>
      </c>
      <c r="E236" s="117">
        <f>SUM(E237)</f>
        <v>32242.3</v>
      </c>
      <c r="F236" s="118">
        <f t="shared" si="124"/>
        <v>794057.7</v>
      </c>
    </row>
    <row r="237" spans="1:6" ht="41.25" customHeight="1">
      <c r="A237" s="88" t="s">
        <v>150</v>
      </c>
      <c r="B237" s="113">
        <v>200</v>
      </c>
      <c r="C237" s="113" t="s">
        <v>409</v>
      </c>
      <c r="D237" s="117">
        <f>D238+D242+D246</f>
        <v>826300</v>
      </c>
      <c r="E237" s="117">
        <f>E238+E242+E246</f>
        <v>32242.3</v>
      </c>
      <c r="F237" s="118">
        <f t="shared" ref="F237:F238" si="125">D237-E237</f>
        <v>794057.7</v>
      </c>
    </row>
    <row r="238" spans="1:6" ht="127.5" customHeight="1">
      <c r="A238" s="88" t="s">
        <v>456</v>
      </c>
      <c r="B238" s="113">
        <v>200</v>
      </c>
      <c r="C238" s="113" t="s">
        <v>410</v>
      </c>
      <c r="D238" s="117">
        <f t="shared" ref="D238:E239" si="126">D239</f>
        <v>445600</v>
      </c>
      <c r="E238" s="117">
        <f t="shared" si="126"/>
        <v>32242.3</v>
      </c>
      <c r="F238" s="118">
        <f t="shared" si="125"/>
        <v>413357.7</v>
      </c>
    </row>
    <row r="239" spans="1:6" ht="57" customHeight="1">
      <c r="A239" s="88" t="s">
        <v>319</v>
      </c>
      <c r="B239" s="113">
        <v>200</v>
      </c>
      <c r="C239" s="113" t="s">
        <v>413</v>
      </c>
      <c r="D239" s="117">
        <f t="shared" si="126"/>
        <v>445600</v>
      </c>
      <c r="E239" s="117">
        <f t="shared" si="126"/>
        <v>32242.3</v>
      </c>
      <c r="F239" s="118">
        <f t="shared" ref="F239:F240" si="127">D239-E239</f>
        <v>413357.7</v>
      </c>
    </row>
    <row r="240" spans="1:6" ht="54" customHeight="1">
      <c r="A240" s="88" t="s">
        <v>298</v>
      </c>
      <c r="B240" s="113">
        <v>200</v>
      </c>
      <c r="C240" s="113" t="s">
        <v>411</v>
      </c>
      <c r="D240" s="117">
        <v>445600</v>
      </c>
      <c r="E240" s="117">
        <f>E241</f>
        <v>32242.3</v>
      </c>
      <c r="F240" s="118">
        <f t="shared" si="127"/>
        <v>413357.7</v>
      </c>
    </row>
    <row r="241" spans="1:6" ht="30" customHeight="1">
      <c r="A241" s="88" t="s">
        <v>587</v>
      </c>
      <c r="B241" s="113">
        <v>200</v>
      </c>
      <c r="C241" s="113" t="s">
        <v>412</v>
      </c>
      <c r="D241" s="117">
        <v>400900</v>
      </c>
      <c r="E241" s="117">
        <v>32242.3</v>
      </c>
      <c r="F241" s="118">
        <f t="shared" ref="F241:F242" si="128">D241-E241</f>
        <v>368657.7</v>
      </c>
    </row>
    <row r="242" spans="1:6" ht="135" customHeight="1">
      <c r="A242" s="88" t="s">
        <v>151</v>
      </c>
      <c r="B242" s="113">
        <v>200</v>
      </c>
      <c r="C242" s="113" t="s">
        <v>414</v>
      </c>
      <c r="D242" s="117">
        <f>D243</f>
        <v>54000</v>
      </c>
      <c r="E242" s="117">
        <f t="shared" ref="D242:E244" si="129">E243</f>
        <v>0</v>
      </c>
      <c r="F242" s="118">
        <f t="shared" si="128"/>
        <v>54000</v>
      </c>
    </row>
    <row r="243" spans="1:6" ht="62.25" customHeight="1">
      <c r="A243" s="88" t="s">
        <v>319</v>
      </c>
      <c r="B243" s="113">
        <v>200</v>
      </c>
      <c r="C243" s="113" t="s">
        <v>415</v>
      </c>
      <c r="D243" s="117">
        <f t="shared" si="129"/>
        <v>54000</v>
      </c>
      <c r="E243" s="117">
        <f t="shared" si="129"/>
        <v>0</v>
      </c>
      <c r="F243" s="118">
        <f t="shared" ref="F243:F244" si="130">D243-E243</f>
        <v>54000</v>
      </c>
    </row>
    <row r="244" spans="1:6" ht="47.25" customHeight="1">
      <c r="A244" s="88" t="s">
        <v>298</v>
      </c>
      <c r="B244" s="113">
        <v>200</v>
      </c>
      <c r="C244" s="113" t="s">
        <v>416</v>
      </c>
      <c r="D244" s="117">
        <f t="shared" si="129"/>
        <v>54000</v>
      </c>
      <c r="E244" s="117">
        <f t="shared" si="129"/>
        <v>0</v>
      </c>
      <c r="F244" s="118">
        <f t="shared" si="130"/>
        <v>54000</v>
      </c>
    </row>
    <row r="245" spans="1:6" ht="27" customHeight="1">
      <c r="A245" s="88" t="s">
        <v>588</v>
      </c>
      <c r="B245" s="113">
        <v>200</v>
      </c>
      <c r="C245" s="113" t="s">
        <v>417</v>
      </c>
      <c r="D245" s="117">
        <v>54000</v>
      </c>
      <c r="E245" s="117"/>
      <c r="F245" s="118">
        <f t="shared" ref="F245:F246" si="131">D245-E245</f>
        <v>54000</v>
      </c>
    </row>
    <row r="246" spans="1:6" ht="147" customHeight="1">
      <c r="A246" s="88" t="s">
        <v>152</v>
      </c>
      <c r="B246" s="113">
        <v>200</v>
      </c>
      <c r="C246" s="113" t="s">
        <v>418</v>
      </c>
      <c r="D246" s="117">
        <f>D247</f>
        <v>326700</v>
      </c>
      <c r="E246" s="117">
        <f t="shared" ref="D246:E248" si="132">E247</f>
        <v>0</v>
      </c>
      <c r="F246" s="118">
        <f t="shared" si="131"/>
        <v>326700</v>
      </c>
    </row>
    <row r="247" spans="1:6" ht="59.25" customHeight="1">
      <c r="A247" s="88" t="s">
        <v>319</v>
      </c>
      <c r="B247" s="113">
        <v>200</v>
      </c>
      <c r="C247" s="113" t="s">
        <v>419</v>
      </c>
      <c r="D247" s="117">
        <f t="shared" si="132"/>
        <v>326700</v>
      </c>
      <c r="E247" s="117">
        <f t="shared" si="132"/>
        <v>0</v>
      </c>
      <c r="F247" s="118">
        <f t="shared" ref="F247:F248" si="133">D247-E247</f>
        <v>326700</v>
      </c>
    </row>
    <row r="248" spans="1:6" ht="50.25" customHeight="1">
      <c r="A248" s="88" t="s">
        <v>298</v>
      </c>
      <c r="B248" s="113">
        <v>200</v>
      </c>
      <c r="C248" s="113" t="s">
        <v>420</v>
      </c>
      <c r="D248" s="117">
        <f t="shared" si="132"/>
        <v>326700</v>
      </c>
      <c r="E248" s="117">
        <f t="shared" si="132"/>
        <v>0</v>
      </c>
      <c r="F248" s="118">
        <f t="shared" si="133"/>
        <v>326700</v>
      </c>
    </row>
    <row r="249" spans="1:6" ht="24" customHeight="1">
      <c r="A249" s="88" t="s">
        <v>589</v>
      </c>
      <c r="B249" s="113">
        <v>200</v>
      </c>
      <c r="C249" s="113" t="s">
        <v>421</v>
      </c>
      <c r="D249" s="117">
        <v>326700</v>
      </c>
      <c r="E249" s="117"/>
      <c r="F249" s="118">
        <f t="shared" ref="F249:F261" si="134">D249-E249</f>
        <v>326700</v>
      </c>
    </row>
    <row r="250" spans="1:6" ht="170.25" customHeight="1">
      <c r="A250" s="88" t="s">
        <v>602</v>
      </c>
      <c r="B250" s="159">
        <v>200</v>
      </c>
      <c r="C250" s="159" t="s">
        <v>603</v>
      </c>
      <c r="D250" s="158">
        <f t="shared" ref="D250:F251" si="135">D251</f>
        <v>100000</v>
      </c>
      <c r="E250" s="158">
        <f t="shared" si="135"/>
        <v>0</v>
      </c>
      <c r="F250" s="118">
        <f t="shared" si="135"/>
        <v>100000</v>
      </c>
    </row>
    <row r="251" spans="1:6" ht="60" customHeight="1">
      <c r="A251" s="88" t="s">
        <v>319</v>
      </c>
      <c r="B251" s="159">
        <v>200</v>
      </c>
      <c r="C251" s="159" t="s">
        <v>604</v>
      </c>
      <c r="D251" s="158">
        <f t="shared" si="135"/>
        <v>100000</v>
      </c>
      <c r="E251" s="158">
        <f t="shared" si="135"/>
        <v>0</v>
      </c>
      <c r="F251" s="118">
        <f t="shared" si="135"/>
        <v>100000</v>
      </c>
    </row>
    <row r="252" spans="1:6" ht="53.25" customHeight="1">
      <c r="A252" s="88" t="s">
        <v>298</v>
      </c>
      <c r="B252" s="159">
        <v>200</v>
      </c>
      <c r="C252" s="159" t="s">
        <v>605</v>
      </c>
      <c r="D252" s="158">
        <f>D253</f>
        <v>100000</v>
      </c>
      <c r="E252" s="158">
        <f>E253</f>
        <v>0</v>
      </c>
      <c r="F252" s="118">
        <f>D252-E252</f>
        <v>100000</v>
      </c>
    </row>
    <row r="253" spans="1:6" ht="30.75" customHeight="1">
      <c r="A253" s="88" t="s">
        <v>589</v>
      </c>
      <c r="B253" s="159">
        <v>200</v>
      </c>
      <c r="C253" s="159" t="s">
        <v>606</v>
      </c>
      <c r="D253" s="158">
        <v>100000</v>
      </c>
      <c r="E253" s="158">
        <v>0</v>
      </c>
      <c r="F253" s="118">
        <f>D253-E253</f>
        <v>100000</v>
      </c>
    </row>
    <row r="254" spans="1:6" ht="27" customHeight="1">
      <c r="A254" s="109" t="s">
        <v>553</v>
      </c>
      <c r="B254" s="113">
        <v>200</v>
      </c>
      <c r="C254" s="131" t="s">
        <v>500</v>
      </c>
      <c r="D254" s="117">
        <f t="shared" ref="D254:E260" si="136">D255</f>
        <v>20000</v>
      </c>
      <c r="E254" s="117">
        <f t="shared" si="136"/>
        <v>0</v>
      </c>
      <c r="F254" s="118">
        <f t="shared" si="134"/>
        <v>20000</v>
      </c>
    </row>
    <row r="255" spans="1:6" ht="34.5" customHeight="1">
      <c r="A255" s="106" t="s">
        <v>554</v>
      </c>
      <c r="B255" s="113">
        <v>200</v>
      </c>
      <c r="C255" s="131" t="s">
        <v>501</v>
      </c>
      <c r="D255" s="117">
        <f t="shared" si="136"/>
        <v>20000</v>
      </c>
      <c r="E255" s="117">
        <f t="shared" si="136"/>
        <v>0</v>
      </c>
      <c r="F255" s="118">
        <f t="shared" si="134"/>
        <v>20000</v>
      </c>
    </row>
    <row r="256" spans="1:6" ht="54" customHeight="1">
      <c r="A256" s="106" t="s">
        <v>557</v>
      </c>
      <c r="B256" s="113">
        <v>200</v>
      </c>
      <c r="C256" s="131" t="s">
        <v>502</v>
      </c>
      <c r="D256" s="117">
        <f t="shared" si="136"/>
        <v>20000</v>
      </c>
      <c r="E256" s="117">
        <f t="shared" si="136"/>
        <v>0</v>
      </c>
      <c r="F256" s="118">
        <f t="shared" si="134"/>
        <v>20000</v>
      </c>
    </row>
    <row r="257" spans="1:6" ht="108" customHeight="1">
      <c r="A257" s="88" t="s">
        <v>504</v>
      </c>
      <c r="B257" s="113">
        <v>200</v>
      </c>
      <c r="C257" s="131" t="s">
        <v>503</v>
      </c>
      <c r="D257" s="117">
        <f t="shared" si="136"/>
        <v>20000</v>
      </c>
      <c r="E257" s="117">
        <f t="shared" si="136"/>
        <v>0</v>
      </c>
      <c r="F257" s="118">
        <f t="shared" si="134"/>
        <v>20000</v>
      </c>
    </row>
    <row r="258" spans="1:6" ht="162" customHeight="1">
      <c r="A258" s="88" t="s">
        <v>582</v>
      </c>
      <c r="B258" s="113">
        <v>200</v>
      </c>
      <c r="C258" s="131" t="s">
        <v>496</v>
      </c>
      <c r="D258" s="117">
        <f t="shared" si="136"/>
        <v>20000</v>
      </c>
      <c r="E258" s="117">
        <f t="shared" si="136"/>
        <v>0</v>
      </c>
      <c r="F258" s="118">
        <f t="shared" si="134"/>
        <v>20000</v>
      </c>
    </row>
    <row r="259" spans="1:6" ht="58.5" customHeight="1">
      <c r="A259" s="88" t="s">
        <v>319</v>
      </c>
      <c r="B259" s="113">
        <v>200</v>
      </c>
      <c r="C259" s="131" t="s">
        <v>497</v>
      </c>
      <c r="D259" s="117">
        <f t="shared" si="136"/>
        <v>20000</v>
      </c>
      <c r="E259" s="117">
        <f t="shared" si="136"/>
        <v>0</v>
      </c>
      <c r="F259" s="118">
        <f t="shared" si="134"/>
        <v>20000</v>
      </c>
    </row>
    <row r="260" spans="1:6" ht="46.5" customHeight="1">
      <c r="A260" s="88" t="s">
        <v>298</v>
      </c>
      <c r="B260" s="113">
        <v>200</v>
      </c>
      <c r="C260" s="131" t="s">
        <v>498</v>
      </c>
      <c r="D260" s="117">
        <f t="shared" si="136"/>
        <v>20000</v>
      </c>
      <c r="E260" s="117">
        <f t="shared" si="136"/>
        <v>0</v>
      </c>
      <c r="F260" s="118">
        <f t="shared" si="134"/>
        <v>20000</v>
      </c>
    </row>
    <row r="261" spans="1:6" ht="27" customHeight="1">
      <c r="A261" s="88" t="s">
        <v>586</v>
      </c>
      <c r="B261" s="113">
        <v>200</v>
      </c>
      <c r="C261" s="131" t="s">
        <v>499</v>
      </c>
      <c r="D261" s="117">
        <v>20000</v>
      </c>
      <c r="E261" s="117"/>
      <c r="F261" s="118">
        <f t="shared" si="134"/>
        <v>20000</v>
      </c>
    </row>
    <row r="262" spans="1:6" ht="18" customHeight="1">
      <c r="A262" s="87" t="s">
        <v>79</v>
      </c>
      <c r="B262" s="113">
        <v>200</v>
      </c>
      <c r="C262" s="129" t="s">
        <v>422</v>
      </c>
      <c r="D262" s="119">
        <f>D263</f>
        <v>2388500</v>
      </c>
      <c r="E262" s="119">
        <f>E263</f>
        <v>78116.67</v>
      </c>
      <c r="F262" s="120">
        <f t="shared" ref="F262" si="137">D262-E262</f>
        <v>2310383.33</v>
      </c>
    </row>
    <row r="263" spans="1:6" ht="16.5" customHeight="1">
      <c r="A263" s="88" t="s">
        <v>80</v>
      </c>
      <c r="B263" s="113">
        <v>200</v>
      </c>
      <c r="C263" s="129" t="s">
        <v>425</v>
      </c>
      <c r="D263" s="117">
        <f>D265</f>
        <v>2388500</v>
      </c>
      <c r="E263" s="117">
        <f>E265</f>
        <v>78116.67</v>
      </c>
      <c r="F263" s="180">
        <f t="shared" ref="F263" si="138">D263-E263</f>
        <v>2310383.33</v>
      </c>
    </row>
    <row r="264" spans="1:6" ht="21" hidden="1" customHeight="1">
      <c r="A264" s="88" t="s">
        <v>153</v>
      </c>
      <c r="B264" s="113">
        <v>200</v>
      </c>
      <c r="C264" s="129" t="s">
        <v>154</v>
      </c>
      <c r="D264" s="117" t="e">
        <f>#REF!+D266</f>
        <v>#REF!</v>
      </c>
      <c r="E264" s="117" t="e">
        <f>#REF!+E266</f>
        <v>#REF!</v>
      </c>
      <c r="F264" s="180"/>
    </row>
    <row r="265" spans="1:6" ht="35.25" customHeight="1">
      <c r="A265" s="92" t="s">
        <v>424</v>
      </c>
      <c r="B265" s="113">
        <v>200</v>
      </c>
      <c r="C265" s="129" t="s">
        <v>423</v>
      </c>
      <c r="D265" s="117">
        <f>D266</f>
        <v>2388500</v>
      </c>
      <c r="E265" s="117">
        <f>E266</f>
        <v>78116.67</v>
      </c>
      <c r="F265" s="124">
        <f t="shared" ref="F265" si="139">D265-E265</f>
        <v>2310383.33</v>
      </c>
    </row>
    <row r="266" spans="1:6" ht="34.5" customHeight="1">
      <c r="A266" s="88" t="s">
        <v>156</v>
      </c>
      <c r="B266" s="113">
        <v>200</v>
      </c>
      <c r="C266" s="129" t="s">
        <v>653</v>
      </c>
      <c r="D266" s="117">
        <f>D267+D275+D271</f>
        <v>2388500</v>
      </c>
      <c r="E266" s="117">
        <f>E267+E275+E272</f>
        <v>78116.67</v>
      </c>
      <c r="F266" s="124">
        <f t="shared" ref="F266" si="140">D266-E266</f>
        <v>2310383.33</v>
      </c>
    </row>
    <row r="267" spans="1:6" ht="118.5" customHeight="1">
      <c r="A267" s="92" t="s">
        <v>583</v>
      </c>
      <c r="B267" s="113">
        <v>200</v>
      </c>
      <c r="C267" s="129" t="s">
        <v>654</v>
      </c>
      <c r="D267" s="117">
        <f t="shared" ref="D267:E269" si="141">SUM(D268)</f>
        <v>2388500</v>
      </c>
      <c r="E267" s="117">
        <f t="shared" si="141"/>
        <v>78116.67</v>
      </c>
      <c r="F267" s="124">
        <f>D267-E267</f>
        <v>2310383.33</v>
      </c>
    </row>
    <row r="268" spans="1:6" ht="54.75" customHeight="1">
      <c r="A268" s="98" t="s">
        <v>426</v>
      </c>
      <c r="B268" s="113">
        <v>200</v>
      </c>
      <c r="C268" s="129" t="s">
        <v>655</v>
      </c>
      <c r="D268" s="117">
        <f t="shared" si="141"/>
        <v>2388500</v>
      </c>
      <c r="E268" s="117">
        <f t="shared" si="141"/>
        <v>78116.67</v>
      </c>
      <c r="F268" s="118">
        <f t="shared" ref="F268:F269" si="142">D268-E268</f>
        <v>2310383.33</v>
      </c>
    </row>
    <row r="269" spans="1:6" ht="27" customHeight="1">
      <c r="A269" s="98" t="s">
        <v>103</v>
      </c>
      <c r="B269" s="113">
        <v>200</v>
      </c>
      <c r="C269" s="129" t="s">
        <v>656</v>
      </c>
      <c r="D269" s="117">
        <f t="shared" si="141"/>
        <v>2388500</v>
      </c>
      <c r="E269" s="117">
        <f t="shared" si="141"/>
        <v>78116.67</v>
      </c>
      <c r="F269" s="118">
        <f t="shared" si="142"/>
        <v>2310383.33</v>
      </c>
    </row>
    <row r="270" spans="1:6" ht="99" customHeight="1">
      <c r="A270" s="88" t="s">
        <v>155</v>
      </c>
      <c r="B270" s="113">
        <v>200</v>
      </c>
      <c r="C270" s="129" t="s">
        <v>657</v>
      </c>
      <c r="D270" s="117">
        <v>2388500</v>
      </c>
      <c r="E270" s="117">
        <v>78116.67</v>
      </c>
      <c r="F270" s="118">
        <f t="shared" ref="F270:F279" si="143">D270-E270</f>
        <v>2310383.33</v>
      </c>
    </row>
    <row r="271" spans="1:6" ht="99.75" hidden="1" customHeight="1">
      <c r="A271" s="167" t="s">
        <v>625</v>
      </c>
      <c r="B271" s="165">
        <v>200</v>
      </c>
      <c r="C271" s="129" t="s">
        <v>622</v>
      </c>
      <c r="D271" s="164">
        <f t="shared" ref="D271:F273" si="144">D272</f>
        <v>0</v>
      </c>
      <c r="E271" s="164">
        <f t="shared" si="144"/>
        <v>0</v>
      </c>
      <c r="F271" s="118">
        <f t="shared" si="144"/>
        <v>0</v>
      </c>
    </row>
    <row r="272" spans="1:6" ht="50.25" hidden="1" customHeight="1">
      <c r="A272" s="98" t="s">
        <v>426</v>
      </c>
      <c r="B272" s="165">
        <v>200</v>
      </c>
      <c r="C272" s="129" t="s">
        <v>623</v>
      </c>
      <c r="D272" s="164">
        <f t="shared" si="144"/>
        <v>0</v>
      </c>
      <c r="E272" s="164">
        <f t="shared" si="144"/>
        <v>0</v>
      </c>
      <c r="F272" s="118">
        <f t="shared" si="144"/>
        <v>0</v>
      </c>
    </row>
    <row r="273" spans="1:6" ht="30" hidden="1" customHeight="1">
      <c r="A273" s="98" t="s">
        <v>103</v>
      </c>
      <c r="B273" s="165">
        <v>200</v>
      </c>
      <c r="C273" s="129" t="s">
        <v>624</v>
      </c>
      <c r="D273" s="164">
        <f t="shared" si="144"/>
        <v>0</v>
      </c>
      <c r="E273" s="164">
        <f t="shared" si="144"/>
        <v>0</v>
      </c>
      <c r="F273" s="118">
        <f t="shared" si="144"/>
        <v>0</v>
      </c>
    </row>
    <row r="274" spans="1:6" ht="33.75" hidden="1" customHeight="1">
      <c r="A274" s="98" t="s">
        <v>626</v>
      </c>
      <c r="B274" s="165">
        <v>200</v>
      </c>
      <c r="C274" s="129" t="s">
        <v>627</v>
      </c>
      <c r="D274" s="164"/>
      <c r="E274" s="164"/>
      <c r="F274" s="118">
        <f>D274-E274</f>
        <v>0</v>
      </c>
    </row>
    <row r="275" spans="1:6" s="56" customFormat="1" ht="109.5" hidden="1" customHeight="1">
      <c r="A275" s="166" t="s">
        <v>558</v>
      </c>
      <c r="B275" s="113">
        <v>200</v>
      </c>
      <c r="C275" s="131" t="s">
        <v>527</v>
      </c>
      <c r="D275" s="117">
        <f>D277</f>
        <v>0</v>
      </c>
      <c r="E275" s="117">
        <f>E277</f>
        <v>0</v>
      </c>
      <c r="F275" s="118">
        <f>D275-E275</f>
        <v>0</v>
      </c>
    </row>
    <row r="276" spans="1:6" s="56" customFormat="1" ht="53.25" hidden="1" customHeight="1">
      <c r="A276" s="98" t="s">
        <v>426</v>
      </c>
      <c r="B276" s="113">
        <v>200</v>
      </c>
      <c r="C276" s="131" t="s">
        <v>528</v>
      </c>
      <c r="D276" s="117">
        <f>D277</f>
        <v>0</v>
      </c>
      <c r="E276" s="117">
        <f>E277</f>
        <v>0</v>
      </c>
      <c r="F276" s="118">
        <f>D276-E276</f>
        <v>0</v>
      </c>
    </row>
    <row r="277" spans="1:6" s="56" customFormat="1" ht="15.75" hidden="1" customHeight="1">
      <c r="A277" s="98" t="s">
        <v>103</v>
      </c>
      <c r="B277" s="113">
        <v>200</v>
      </c>
      <c r="C277" s="131" t="s">
        <v>529</v>
      </c>
      <c r="D277" s="117">
        <f>D278</f>
        <v>0</v>
      </c>
      <c r="E277" s="117">
        <f>E278</f>
        <v>0</v>
      </c>
      <c r="F277" s="118">
        <f t="shared" ref="F277:F278" si="145">D277-E277</f>
        <v>0</v>
      </c>
    </row>
    <row r="278" spans="1:6" s="56" customFormat="1" ht="90" hidden="1" customHeight="1">
      <c r="A278" s="88" t="s">
        <v>530</v>
      </c>
      <c r="B278" s="113">
        <v>200</v>
      </c>
      <c r="C278" s="131" t="s">
        <v>531</v>
      </c>
      <c r="D278" s="117"/>
      <c r="E278" s="117"/>
      <c r="F278" s="118">
        <f t="shared" si="145"/>
        <v>0</v>
      </c>
    </row>
    <row r="279" spans="1:6" ht="15" customHeight="1">
      <c r="A279" s="87" t="s">
        <v>96</v>
      </c>
      <c r="B279" s="113">
        <v>200</v>
      </c>
      <c r="C279" s="113" t="s">
        <v>427</v>
      </c>
      <c r="D279" s="119">
        <f>D280</f>
        <v>90000</v>
      </c>
      <c r="E279" s="119">
        <f>E280</f>
        <v>7500</v>
      </c>
      <c r="F279" s="120">
        <f t="shared" si="143"/>
        <v>82500</v>
      </c>
    </row>
    <row r="280" spans="1:6" ht="15" customHeight="1">
      <c r="A280" s="88" t="s">
        <v>224</v>
      </c>
      <c r="B280" s="113">
        <v>200</v>
      </c>
      <c r="C280" s="113" t="s">
        <v>428</v>
      </c>
      <c r="D280" s="117">
        <f t="shared" ref="D280:E283" si="146">D281</f>
        <v>90000</v>
      </c>
      <c r="E280" s="117">
        <f t="shared" si="146"/>
        <v>7500</v>
      </c>
      <c r="F280" s="118">
        <f t="shared" ref="F280:F281" si="147">D280-E280</f>
        <v>82500</v>
      </c>
    </row>
    <row r="281" spans="1:6" ht="55.5" customHeight="1">
      <c r="A281" s="88" t="s">
        <v>129</v>
      </c>
      <c r="B281" s="113">
        <v>200</v>
      </c>
      <c r="C281" s="113" t="s">
        <v>429</v>
      </c>
      <c r="D281" s="117">
        <f t="shared" si="146"/>
        <v>90000</v>
      </c>
      <c r="E281" s="117">
        <f t="shared" si="146"/>
        <v>7500</v>
      </c>
      <c r="F281" s="118">
        <f t="shared" si="147"/>
        <v>82500</v>
      </c>
    </row>
    <row r="282" spans="1:6" ht="122.25" customHeight="1">
      <c r="A282" s="88" t="s">
        <v>157</v>
      </c>
      <c r="B282" s="113">
        <v>200</v>
      </c>
      <c r="C282" s="113" t="s">
        <v>430</v>
      </c>
      <c r="D282" s="117">
        <f t="shared" si="146"/>
        <v>90000</v>
      </c>
      <c r="E282" s="117">
        <f t="shared" si="146"/>
        <v>7500</v>
      </c>
      <c r="F282" s="118">
        <f t="shared" ref="F282:F283" si="148">D282-E282</f>
        <v>82500</v>
      </c>
    </row>
    <row r="283" spans="1:6" ht="204.75" customHeight="1">
      <c r="A283" s="88" t="s">
        <v>225</v>
      </c>
      <c r="B283" s="113">
        <v>200</v>
      </c>
      <c r="C283" s="113" t="s">
        <v>431</v>
      </c>
      <c r="D283" s="117">
        <f t="shared" si="146"/>
        <v>90000</v>
      </c>
      <c r="E283" s="117">
        <f t="shared" si="146"/>
        <v>7500</v>
      </c>
      <c r="F283" s="118">
        <f t="shared" si="148"/>
        <v>82500</v>
      </c>
    </row>
    <row r="284" spans="1:6" ht="20.25" customHeight="1">
      <c r="A284" s="88" t="s">
        <v>97</v>
      </c>
      <c r="B284" s="113">
        <v>200</v>
      </c>
      <c r="C284" s="113" t="s">
        <v>432</v>
      </c>
      <c r="D284" s="117">
        <f>SUM(D285)</f>
        <v>90000</v>
      </c>
      <c r="E284" s="117">
        <f>SUM(E285)</f>
        <v>7500</v>
      </c>
      <c r="F284" s="118">
        <f t="shared" ref="F284:F285" si="149">D284-E284</f>
        <v>82500</v>
      </c>
    </row>
    <row r="285" spans="1:6" ht="39.75" customHeight="1">
      <c r="A285" s="98" t="s">
        <v>433</v>
      </c>
      <c r="B285" s="113">
        <v>200</v>
      </c>
      <c r="C285" s="113" t="s">
        <v>434</v>
      </c>
      <c r="D285" s="117">
        <f>SUM(D286)</f>
        <v>90000</v>
      </c>
      <c r="E285" s="117">
        <f>SUM(E286)</f>
        <v>7500</v>
      </c>
      <c r="F285" s="118">
        <f t="shared" si="149"/>
        <v>82500</v>
      </c>
    </row>
    <row r="286" spans="1:6" ht="30.75" customHeight="1">
      <c r="A286" s="88" t="s">
        <v>226</v>
      </c>
      <c r="B286" s="113">
        <v>200</v>
      </c>
      <c r="C286" s="113" t="s">
        <v>435</v>
      </c>
      <c r="D286" s="117">
        <v>90000</v>
      </c>
      <c r="E286" s="117">
        <v>7500</v>
      </c>
      <c r="F286" s="118">
        <f t="shared" ref="F286" si="150">D286-E286</f>
        <v>82500</v>
      </c>
    </row>
    <row r="287" spans="1:6" ht="21.75" customHeight="1">
      <c r="A287" s="87" t="s">
        <v>81</v>
      </c>
      <c r="B287" s="113">
        <v>200</v>
      </c>
      <c r="C287" s="113" t="s">
        <v>436</v>
      </c>
      <c r="D287" s="119">
        <f t="shared" ref="D287:E293" si="151">D288</f>
        <v>10000</v>
      </c>
      <c r="E287" s="119">
        <f t="shared" si="151"/>
        <v>0</v>
      </c>
      <c r="F287" s="120">
        <f t="shared" ref="F287:F290" si="152">D287-E287</f>
        <v>10000</v>
      </c>
    </row>
    <row r="288" spans="1:6" ht="27" customHeight="1">
      <c r="A288" s="102" t="s">
        <v>82</v>
      </c>
      <c r="B288" s="113">
        <v>200</v>
      </c>
      <c r="C288" s="113" t="s">
        <v>437</v>
      </c>
      <c r="D288" s="117">
        <f>D290+D295</f>
        <v>10000</v>
      </c>
      <c r="E288" s="117">
        <f>E290+E295</f>
        <v>0</v>
      </c>
      <c r="F288" s="118">
        <f t="shared" si="152"/>
        <v>10000</v>
      </c>
    </row>
    <row r="289" spans="1:6" ht="49.5" customHeight="1">
      <c r="A289" s="102" t="s">
        <v>158</v>
      </c>
      <c r="B289" s="113">
        <v>200</v>
      </c>
      <c r="C289" s="113" t="s">
        <v>444</v>
      </c>
      <c r="D289" s="117">
        <v>10000</v>
      </c>
      <c r="E289" s="117">
        <f>E290</f>
        <v>0</v>
      </c>
      <c r="F289" s="118">
        <f t="shared" si="152"/>
        <v>10000</v>
      </c>
    </row>
    <row r="290" spans="1:6" ht="64.5" customHeight="1">
      <c r="A290" s="88" t="s">
        <v>159</v>
      </c>
      <c r="B290" s="113">
        <v>200</v>
      </c>
      <c r="C290" s="113" t="s">
        <v>438</v>
      </c>
      <c r="D290" s="117">
        <f t="shared" si="151"/>
        <v>5000</v>
      </c>
      <c r="E290" s="117">
        <f t="shared" si="151"/>
        <v>0</v>
      </c>
      <c r="F290" s="118">
        <f t="shared" si="152"/>
        <v>5000</v>
      </c>
    </row>
    <row r="291" spans="1:6" ht="145.5" customHeight="1">
      <c r="A291" s="88" t="s">
        <v>160</v>
      </c>
      <c r="B291" s="113">
        <v>200</v>
      </c>
      <c r="C291" s="113" t="s">
        <v>439</v>
      </c>
      <c r="D291" s="117">
        <f>SUM(D292)</f>
        <v>5000</v>
      </c>
      <c r="E291" s="117">
        <f>SUM(E292)</f>
        <v>0</v>
      </c>
      <c r="F291" s="118">
        <f t="shared" ref="F291:F292" si="153">D291-E291</f>
        <v>5000</v>
      </c>
    </row>
    <row r="292" spans="1:6" ht="49.5" customHeight="1">
      <c r="A292" s="88" t="s">
        <v>319</v>
      </c>
      <c r="B292" s="113">
        <v>200</v>
      </c>
      <c r="C292" s="113" t="s">
        <v>440</v>
      </c>
      <c r="D292" s="117">
        <f t="shared" si="151"/>
        <v>5000</v>
      </c>
      <c r="E292" s="117">
        <f t="shared" si="151"/>
        <v>0</v>
      </c>
      <c r="F292" s="118">
        <f t="shared" si="153"/>
        <v>5000</v>
      </c>
    </row>
    <row r="293" spans="1:6" ht="57.75" customHeight="1">
      <c r="A293" s="88" t="s">
        <v>584</v>
      </c>
      <c r="B293" s="113">
        <v>200</v>
      </c>
      <c r="C293" s="113" t="s">
        <v>441</v>
      </c>
      <c r="D293" s="117">
        <f>D294</f>
        <v>5000</v>
      </c>
      <c r="E293" s="117">
        <f t="shared" si="151"/>
        <v>0</v>
      </c>
      <c r="F293" s="118">
        <f t="shared" ref="F293:F294" si="154">D293-E293</f>
        <v>5000</v>
      </c>
    </row>
    <row r="294" spans="1:6" ht="23.25" customHeight="1">
      <c r="A294" s="88" t="s">
        <v>588</v>
      </c>
      <c r="B294" s="113">
        <v>200</v>
      </c>
      <c r="C294" s="113" t="s">
        <v>442</v>
      </c>
      <c r="D294" s="117">
        <v>5000</v>
      </c>
      <c r="E294" s="117"/>
      <c r="F294" s="118">
        <f t="shared" si="154"/>
        <v>5000</v>
      </c>
    </row>
    <row r="295" spans="1:6" ht="41.25" customHeight="1">
      <c r="A295" s="88" t="s">
        <v>477</v>
      </c>
      <c r="B295" s="113">
        <v>200</v>
      </c>
      <c r="C295" s="113" t="s">
        <v>443</v>
      </c>
      <c r="D295" s="117">
        <f>SUM(D296)</f>
        <v>5000</v>
      </c>
      <c r="E295" s="117">
        <f t="shared" ref="E295:E298" si="155">E296</f>
        <v>0</v>
      </c>
      <c r="F295" s="118">
        <f t="shared" ref="F295:F296" si="156">D295-E295</f>
        <v>5000</v>
      </c>
    </row>
    <row r="296" spans="1:6" ht="135" customHeight="1">
      <c r="A296" s="88" t="s">
        <v>594</v>
      </c>
      <c r="B296" s="113">
        <v>200</v>
      </c>
      <c r="C296" s="157" t="s">
        <v>590</v>
      </c>
      <c r="D296" s="117">
        <f>SUM(D297)</f>
        <v>5000</v>
      </c>
      <c r="E296" s="117">
        <f t="shared" si="155"/>
        <v>0</v>
      </c>
      <c r="F296" s="118">
        <f t="shared" si="156"/>
        <v>5000</v>
      </c>
    </row>
    <row r="297" spans="1:6" ht="51.75" customHeight="1">
      <c r="A297" s="88" t="s">
        <v>319</v>
      </c>
      <c r="B297" s="113">
        <v>200</v>
      </c>
      <c r="C297" s="157" t="s">
        <v>591</v>
      </c>
      <c r="D297" s="117">
        <f>SUM(D298)</f>
        <v>5000</v>
      </c>
      <c r="E297" s="117">
        <f t="shared" si="155"/>
        <v>0</v>
      </c>
      <c r="F297" s="118">
        <f t="shared" ref="F297:F306" si="157">D297-E297</f>
        <v>5000</v>
      </c>
    </row>
    <row r="298" spans="1:6" ht="53.25" customHeight="1">
      <c r="A298" s="88" t="s">
        <v>298</v>
      </c>
      <c r="B298" s="113">
        <v>200</v>
      </c>
      <c r="C298" s="157" t="s">
        <v>592</v>
      </c>
      <c r="D298" s="117">
        <f>SUM(D299)</f>
        <v>5000</v>
      </c>
      <c r="E298" s="117">
        <f t="shared" si="155"/>
        <v>0</v>
      </c>
      <c r="F298" s="118">
        <f t="shared" si="157"/>
        <v>5000</v>
      </c>
    </row>
    <row r="299" spans="1:6" ht="25.5" customHeight="1">
      <c r="A299" s="88" t="s">
        <v>588</v>
      </c>
      <c r="B299" s="113">
        <v>200</v>
      </c>
      <c r="C299" s="157" t="s">
        <v>593</v>
      </c>
      <c r="D299" s="117">
        <v>5000</v>
      </c>
      <c r="E299" s="117"/>
      <c r="F299" s="118">
        <f t="shared" si="157"/>
        <v>5000</v>
      </c>
    </row>
    <row r="300" spans="1:6" ht="42" customHeight="1">
      <c r="A300" s="88" t="s">
        <v>459</v>
      </c>
      <c r="B300" s="113">
        <v>200</v>
      </c>
      <c r="C300" s="113" t="s">
        <v>460</v>
      </c>
      <c r="D300" s="119">
        <f t="shared" ref="D300:E303" si="158">D301</f>
        <v>1000</v>
      </c>
      <c r="E300" s="119">
        <f t="shared" si="158"/>
        <v>0</v>
      </c>
      <c r="F300" s="120">
        <f t="shared" si="157"/>
        <v>1000</v>
      </c>
    </row>
    <row r="301" spans="1:6" ht="33" customHeight="1">
      <c r="A301" s="110" t="s">
        <v>461</v>
      </c>
      <c r="B301" s="113">
        <v>200</v>
      </c>
      <c r="C301" s="113" t="s">
        <v>462</v>
      </c>
      <c r="D301" s="117">
        <f t="shared" si="158"/>
        <v>1000</v>
      </c>
      <c r="E301" s="117">
        <f t="shared" si="158"/>
        <v>0</v>
      </c>
      <c r="F301" s="118">
        <f t="shared" si="157"/>
        <v>1000</v>
      </c>
    </row>
    <row r="302" spans="1:6" ht="48.75" customHeight="1">
      <c r="A302" s="88" t="s">
        <v>286</v>
      </c>
      <c r="B302" s="113">
        <v>200</v>
      </c>
      <c r="C302" s="113" t="s">
        <v>519</v>
      </c>
      <c r="D302" s="117">
        <f t="shared" si="158"/>
        <v>1000</v>
      </c>
      <c r="E302" s="117">
        <f t="shared" si="158"/>
        <v>0</v>
      </c>
      <c r="F302" s="118">
        <f t="shared" si="157"/>
        <v>1000</v>
      </c>
    </row>
    <row r="303" spans="1:6" ht="47.25" customHeight="1">
      <c r="A303" s="88" t="s">
        <v>464</v>
      </c>
      <c r="B303" s="113">
        <v>200</v>
      </c>
      <c r="C303" s="113" t="s">
        <v>520</v>
      </c>
      <c r="D303" s="117">
        <f t="shared" si="158"/>
        <v>1000</v>
      </c>
      <c r="E303" s="117">
        <f t="shared" si="158"/>
        <v>0</v>
      </c>
      <c r="F303" s="118">
        <f t="shared" si="157"/>
        <v>1000</v>
      </c>
    </row>
    <row r="304" spans="1:6" ht="107.25" customHeight="1">
      <c r="A304" s="88" t="s">
        <v>478</v>
      </c>
      <c r="B304" s="113">
        <v>200</v>
      </c>
      <c r="C304" s="113" t="s">
        <v>521</v>
      </c>
      <c r="D304" s="117">
        <f>D306</f>
        <v>1000</v>
      </c>
      <c r="E304" s="117">
        <f>E306</f>
        <v>0</v>
      </c>
      <c r="F304" s="118">
        <f t="shared" si="157"/>
        <v>1000</v>
      </c>
    </row>
    <row r="305" spans="1:6" ht="31.5" customHeight="1">
      <c r="A305" s="88" t="s">
        <v>523</v>
      </c>
      <c r="B305" s="113">
        <v>200</v>
      </c>
      <c r="C305" s="113" t="s">
        <v>524</v>
      </c>
      <c r="D305" s="117">
        <f>D306</f>
        <v>1000</v>
      </c>
      <c r="E305" s="117">
        <f>E306</f>
        <v>0</v>
      </c>
      <c r="F305" s="118">
        <f t="shared" si="157"/>
        <v>1000</v>
      </c>
    </row>
    <row r="306" spans="1:6" ht="27.75" customHeight="1">
      <c r="A306" s="88" t="s">
        <v>466</v>
      </c>
      <c r="B306" s="113">
        <v>200</v>
      </c>
      <c r="C306" s="131" t="s">
        <v>522</v>
      </c>
      <c r="D306" s="117">
        <v>1000</v>
      </c>
      <c r="E306" s="117"/>
      <c r="F306" s="118">
        <f t="shared" si="157"/>
        <v>1000</v>
      </c>
    </row>
    <row r="307" spans="1:6" ht="46.5" customHeight="1">
      <c r="A307" s="111" t="s">
        <v>13</v>
      </c>
      <c r="B307" s="132">
        <v>450</v>
      </c>
      <c r="C307" s="133" t="s">
        <v>12</v>
      </c>
      <c r="D307" s="134">
        <v>0</v>
      </c>
      <c r="E307" s="135">
        <v>-42547.040000000001</v>
      </c>
      <c r="F307" s="133" t="s">
        <v>21</v>
      </c>
    </row>
  </sheetData>
  <mergeCells count="39">
    <mergeCell ref="F9:F10"/>
    <mergeCell ref="B5:B6"/>
    <mergeCell ref="C5:C6"/>
    <mergeCell ref="D5:D6"/>
    <mergeCell ref="E5:E6"/>
    <mergeCell ref="F5:F6"/>
    <mergeCell ref="F27:F28"/>
    <mergeCell ref="F29:F30"/>
    <mergeCell ref="F31:F32"/>
    <mergeCell ref="F33:F34"/>
    <mergeCell ref="F19:F20"/>
    <mergeCell ref="F23:F24"/>
    <mergeCell ref="F25:F26"/>
    <mergeCell ref="F77:F78"/>
    <mergeCell ref="F52:F53"/>
    <mergeCell ref="F42:F43"/>
    <mergeCell ref="F44:F45"/>
    <mergeCell ref="F46:F47"/>
    <mergeCell ref="F48:F49"/>
    <mergeCell ref="F119:F120"/>
    <mergeCell ref="F121:F122"/>
    <mergeCell ref="F123:F124"/>
    <mergeCell ref="F125:F126"/>
    <mergeCell ref="F113:F114"/>
    <mergeCell ref="F115:F116"/>
    <mergeCell ref="F149:F150"/>
    <mergeCell ref="F127:F128"/>
    <mergeCell ref="F129:F130"/>
    <mergeCell ref="F135:F136"/>
    <mergeCell ref="F165:F166"/>
    <mergeCell ref="F201:F202"/>
    <mergeCell ref="F195:F196"/>
    <mergeCell ref="F197:F198"/>
    <mergeCell ref="F263:F264"/>
    <mergeCell ref="F167:F168"/>
    <mergeCell ref="F169:F170"/>
    <mergeCell ref="F171:F172"/>
    <mergeCell ref="F173:F174"/>
    <mergeCell ref="F199:F200"/>
  </mergeCells>
  <phoneticPr fontId="1" type="noConversion"/>
  <pageMargins left="0.78740157480314965" right="0.19685039370078741" top="0.59055118110236227" bottom="0.19685039370078741" header="0.51181102362204722" footer="0.15748031496062992"/>
  <pageSetup paperSize="9" scale="64" fitToHeight="9" orientation="portrait" r:id="rId1"/>
  <headerFooter alignWithMargins="0"/>
  <rowBreaks count="7" manualBreakCount="7">
    <brk id="48" max="5" man="1"/>
    <brk id="78" max="16383" man="1"/>
    <brk id="108" max="16383" man="1"/>
    <brk id="113" max="16383" man="1"/>
    <brk id="203" max="5" man="1"/>
    <brk id="221" max="16383" man="1"/>
    <brk id="25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F64"/>
  <sheetViews>
    <sheetView showGridLines="0" zoomScaleNormal="100" zoomScaleSheetLayoutView="100" workbookViewId="0">
      <selection activeCell="F17" sqref="F17"/>
    </sheetView>
  </sheetViews>
  <sheetFormatPr defaultRowHeight="11.25"/>
  <cols>
    <col min="1" max="1" width="27.28515625" style="2" customWidth="1"/>
    <col min="2" max="2" width="4.140625" style="2" customWidth="1"/>
    <col min="3" max="3" width="24.42578125" style="2" customWidth="1"/>
    <col min="4" max="4" width="12.85546875" style="6" customWidth="1"/>
    <col min="5" max="5" width="13.5703125" style="6" customWidth="1"/>
    <col min="6" max="6" width="14.140625" style="30" customWidth="1"/>
    <col min="7" max="16384" width="9.140625" style="30"/>
  </cols>
  <sheetData>
    <row r="1" spans="1:6" ht="15.75">
      <c r="A1" s="183" t="s">
        <v>86</v>
      </c>
      <c r="B1" s="183"/>
      <c r="C1" s="183"/>
      <c r="D1" s="183"/>
      <c r="E1" s="183"/>
      <c r="F1" s="183"/>
    </row>
    <row r="2" spans="1:6" ht="11.25" customHeight="1">
      <c r="A2" s="33"/>
      <c r="B2" s="37"/>
      <c r="C2" s="34"/>
      <c r="D2" s="35"/>
      <c r="E2" s="35"/>
      <c r="F2" s="36"/>
    </row>
    <row r="3" spans="1:6" ht="12">
      <c r="A3" s="136"/>
      <c r="B3" s="137" t="s">
        <v>7</v>
      </c>
      <c r="C3" s="138" t="s">
        <v>28</v>
      </c>
      <c r="D3" s="139" t="s">
        <v>24</v>
      </c>
      <c r="E3" s="138"/>
      <c r="F3" s="137" t="s">
        <v>15</v>
      </c>
    </row>
    <row r="4" spans="1:6" ht="12">
      <c r="A4" s="140" t="s">
        <v>4</v>
      </c>
      <c r="B4" s="141" t="s">
        <v>8</v>
      </c>
      <c r="C4" s="140" t="s">
        <v>6</v>
      </c>
      <c r="D4" s="142" t="s">
        <v>23</v>
      </c>
      <c r="E4" s="142" t="s">
        <v>16</v>
      </c>
      <c r="F4" s="142" t="s">
        <v>2</v>
      </c>
    </row>
    <row r="5" spans="1:6" ht="12">
      <c r="A5" s="143"/>
      <c r="B5" s="141" t="s">
        <v>9</v>
      </c>
      <c r="C5" s="148" t="s">
        <v>25</v>
      </c>
      <c r="D5" s="142" t="s">
        <v>2</v>
      </c>
      <c r="E5" s="140"/>
      <c r="F5" s="141"/>
    </row>
    <row r="6" spans="1:6" ht="10.5" customHeight="1">
      <c r="A6" s="140"/>
      <c r="B6" s="141"/>
      <c r="C6" s="140" t="s">
        <v>26</v>
      </c>
      <c r="D6" s="142"/>
      <c r="E6" s="142"/>
      <c r="F6" s="142"/>
    </row>
    <row r="7" spans="1:6" ht="10.5" customHeight="1">
      <c r="A7" s="140"/>
      <c r="B7" s="141"/>
      <c r="C7" s="148" t="s">
        <v>27</v>
      </c>
      <c r="D7" s="142"/>
      <c r="E7" s="142"/>
      <c r="F7" s="142"/>
    </row>
    <row r="8" spans="1:6" ht="9.75" customHeight="1" thickBot="1">
      <c r="A8" s="19">
        <v>1</v>
      </c>
      <c r="B8" s="26">
        <v>2</v>
      </c>
      <c r="C8" s="26">
        <v>3</v>
      </c>
      <c r="D8" s="14" t="s">
        <v>1</v>
      </c>
      <c r="E8" s="14" t="s">
        <v>18</v>
      </c>
      <c r="F8" s="14" t="s">
        <v>19</v>
      </c>
    </row>
    <row r="9" spans="1:6" ht="46.5" customHeight="1">
      <c r="A9" s="149" t="s">
        <v>607</v>
      </c>
      <c r="B9" s="40" t="s">
        <v>10</v>
      </c>
      <c r="C9" s="73" t="s">
        <v>21</v>
      </c>
      <c r="D9" s="74">
        <f>D12+D18</f>
        <v>0</v>
      </c>
      <c r="E9" s="74">
        <f>E17</f>
        <v>42547.040000000008</v>
      </c>
      <c r="F9" s="75">
        <f>D9-E9</f>
        <v>-42547.040000000008</v>
      </c>
    </row>
    <row r="10" spans="1:6" ht="63" customHeight="1">
      <c r="A10" s="150" t="s">
        <v>608</v>
      </c>
      <c r="B10" s="41" t="s">
        <v>11</v>
      </c>
      <c r="C10" s="76" t="s">
        <v>21</v>
      </c>
      <c r="D10" s="77">
        <f>D11</f>
        <v>-992000</v>
      </c>
      <c r="E10" s="77" t="str">
        <f>E11</f>
        <v>-</v>
      </c>
      <c r="F10" s="76" t="s">
        <v>52</v>
      </c>
    </row>
    <row r="11" spans="1:6" ht="49.5" customHeight="1">
      <c r="A11" s="149" t="s">
        <v>666</v>
      </c>
      <c r="B11" s="42" t="s">
        <v>11</v>
      </c>
      <c r="C11" s="184" t="s">
        <v>667</v>
      </c>
      <c r="D11" s="78">
        <f>D12</f>
        <v>-992000</v>
      </c>
      <c r="E11" s="78" t="s">
        <v>52</v>
      </c>
      <c r="F11" s="77"/>
    </row>
    <row r="12" spans="1:6" ht="61.5" customHeight="1">
      <c r="A12" s="149" t="s">
        <v>668</v>
      </c>
      <c r="B12" s="42" t="s">
        <v>11</v>
      </c>
      <c r="C12" s="184" t="s">
        <v>669</v>
      </c>
      <c r="D12" s="78">
        <f>D13+D15</f>
        <v>-992000</v>
      </c>
      <c r="E12" s="78" t="s">
        <v>52</v>
      </c>
      <c r="F12" s="76"/>
    </row>
    <row r="13" spans="1:6" ht="61.5" hidden="1" customHeight="1">
      <c r="A13" s="185" t="s">
        <v>670</v>
      </c>
      <c r="B13" s="42" t="s">
        <v>11</v>
      </c>
      <c r="C13" s="184" t="s">
        <v>671</v>
      </c>
      <c r="D13" s="79">
        <f>D14</f>
        <v>0</v>
      </c>
      <c r="E13" s="79">
        <f>E14</f>
        <v>0</v>
      </c>
      <c r="F13" s="186"/>
    </row>
    <row r="14" spans="1:6" ht="74.25" hidden="1" customHeight="1">
      <c r="A14" s="185" t="s">
        <v>672</v>
      </c>
      <c r="B14" s="42" t="s">
        <v>11</v>
      </c>
      <c r="C14" s="184" t="s">
        <v>673</v>
      </c>
      <c r="D14" s="79">
        <v>0</v>
      </c>
      <c r="E14" s="79">
        <v>0</v>
      </c>
      <c r="F14" s="186"/>
    </row>
    <row r="15" spans="1:6" ht="78" customHeight="1">
      <c r="A15" s="185" t="s">
        <v>674</v>
      </c>
      <c r="B15" s="42" t="s">
        <v>11</v>
      </c>
      <c r="C15" s="184" t="s">
        <v>675</v>
      </c>
      <c r="D15" s="79">
        <f>D16</f>
        <v>-992000</v>
      </c>
      <c r="E15" s="79">
        <f>E16</f>
        <v>0</v>
      </c>
      <c r="F15" s="186"/>
    </row>
    <row r="16" spans="1:6" ht="93.75" customHeight="1">
      <c r="A16" s="185" t="s">
        <v>676</v>
      </c>
      <c r="B16" s="42" t="s">
        <v>11</v>
      </c>
      <c r="C16" s="184" t="s">
        <v>677</v>
      </c>
      <c r="D16" s="79">
        <v>-992000</v>
      </c>
      <c r="E16" s="79">
        <v>0</v>
      </c>
      <c r="F16" s="186"/>
    </row>
    <row r="17" spans="1:6" ht="27" customHeight="1">
      <c r="A17" s="149" t="s">
        <v>471</v>
      </c>
      <c r="B17" s="42" t="s">
        <v>463</v>
      </c>
      <c r="C17" s="80" t="s">
        <v>564</v>
      </c>
      <c r="D17" s="79">
        <f>D18</f>
        <v>992000</v>
      </c>
      <c r="E17" s="79">
        <f>E18</f>
        <v>42547.040000000008</v>
      </c>
      <c r="F17" s="186"/>
    </row>
    <row r="18" spans="1:6" ht="46.5" customHeight="1">
      <c r="A18" s="149" t="s">
        <v>609</v>
      </c>
      <c r="B18" s="42">
        <v>700</v>
      </c>
      <c r="C18" s="80" t="s">
        <v>573</v>
      </c>
      <c r="D18" s="78">
        <f>D19+D23</f>
        <v>992000</v>
      </c>
      <c r="E18" s="78">
        <f>E19+E23</f>
        <v>42547.040000000008</v>
      </c>
      <c r="F18" s="76" t="s">
        <v>12</v>
      </c>
    </row>
    <row r="19" spans="1:6" ht="33" customHeight="1">
      <c r="A19" s="149" t="s">
        <v>48</v>
      </c>
      <c r="B19" s="42">
        <v>710</v>
      </c>
      <c r="C19" s="80" t="s">
        <v>572</v>
      </c>
      <c r="D19" s="81">
        <f t="shared" ref="D19:E21" si="0">D20</f>
        <v>-10631500</v>
      </c>
      <c r="E19" s="78">
        <f>E20</f>
        <v>-186593.58</v>
      </c>
      <c r="F19" s="76" t="s">
        <v>12</v>
      </c>
    </row>
    <row r="20" spans="1:6" ht="33" customHeight="1">
      <c r="A20" s="149" t="s">
        <v>49</v>
      </c>
      <c r="B20" s="42">
        <v>710</v>
      </c>
      <c r="C20" s="80" t="s">
        <v>571</v>
      </c>
      <c r="D20" s="81">
        <f t="shared" si="0"/>
        <v>-10631500</v>
      </c>
      <c r="E20" s="78">
        <f t="shared" si="0"/>
        <v>-186593.58</v>
      </c>
      <c r="F20" s="76" t="s">
        <v>12</v>
      </c>
    </row>
    <row r="21" spans="1:6" ht="30.75" customHeight="1">
      <c r="A21" s="149" t="s">
        <v>185</v>
      </c>
      <c r="B21" s="42">
        <v>710</v>
      </c>
      <c r="C21" s="80" t="s">
        <v>570</v>
      </c>
      <c r="D21" s="81">
        <f t="shared" si="0"/>
        <v>-10631500</v>
      </c>
      <c r="E21" s="78">
        <f t="shared" si="0"/>
        <v>-186593.58</v>
      </c>
      <c r="F21" s="76" t="s">
        <v>12</v>
      </c>
    </row>
    <row r="22" spans="1:6" ht="43.5" customHeight="1">
      <c r="A22" s="149" t="s">
        <v>453</v>
      </c>
      <c r="B22" s="42">
        <v>710</v>
      </c>
      <c r="C22" s="80" t="s">
        <v>569</v>
      </c>
      <c r="D22" s="81">
        <v>-10631500</v>
      </c>
      <c r="E22" s="82">
        <v>-186593.58</v>
      </c>
      <c r="F22" s="76" t="s">
        <v>12</v>
      </c>
    </row>
    <row r="23" spans="1:6" ht="33.75" customHeight="1">
      <c r="A23" s="149" t="s">
        <v>50</v>
      </c>
      <c r="B23" s="42">
        <v>720</v>
      </c>
      <c r="C23" s="80" t="s">
        <v>568</v>
      </c>
      <c r="D23" s="81">
        <f t="shared" ref="D23:E25" si="1">D24</f>
        <v>11623500</v>
      </c>
      <c r="E23" s="78">
        <f t="shared" si="1"/>
        <v>229140.62</v>
      </c>
      <c r="F23" s="76" t="s">
        <v>12</v>
      </c>
    </row>
    <row r="24" spans="1:6" ht="36.75" customHeight="1">
      <c r="A24" s="149" t="s">
        <v>51</v>
      </c>
      <c r="B24" s="42">
        <v>720</v>
      </c>
      <c r="C24" s="80" t="s">
        <v>567</v>
      </c>
      <c r="D24" s="81">
        <f t="shared" si="1"/>
        <v>11623500</v>
      </c>
      <c r="E24" s="78">
        <f t="shared" si="1"/>
        <v>229140.62</v>
      </c>
      <c r="F24" s="76" t="s">
        <v>12</v>
      </c>
    </row>
    <row r="25" spans="1:6" ht="44.25" customHeight="1">
      <c r="A25" s="149" t="s">
        <v>186</v>
      </c>
      <c r="B25" s="42">
        <v>720</v>
      </c>
      <c r="C25" s="80" t="s">
        <v>566</v>
      </c>
      <c r="D25" s="81">
        <f t="shared" si="1"/>
        <v>11623500</v>
      </c>
      <c r="E25" s="78">
        <f t="shared" si="1"/>
        <v>229140.62</v>
      </c>
      <c r="F25" s="76" t="s">
        <v>12</v>
      </c>
    </row>
    <row r="26" spans="1:6" ht="59.25" customHeight="1" thickBot="1">
      <c r="A26" s="149" t="s">
        <v>454</v>
      </c>
      <c r="B26" s="43">
        <v>720</v>
      </c>
      <c r="C26" s="83" t="s">
        <v>565</v>
      </c>
      <c r="D26" s="84">
        <v>11623500</v>
      </c>
      <c r="E26" s="85">
        <v>229140.62</v>
      </c>
      <c r="F26" s="86" t="s">
        <v>12</v>
      </c>
    </row>
    <row r="27" spans="1:6" ht="3.75" hidden="1" customHeight="1">
      <c r="A27" s="27"/>
      <c r="B27" s="22"/>
      <c r="C27" s="22"/>
      <c r="D27" s="22"/>
      <c r="E27" s="22"/>
      <c r="F27" s="22"/>
    </row>
    <row r="28" spans="1:6" ht="12.75" hidden="1" customHeight="1">
      <c r="A28" s="27"/>
      <c r="B28" s="22"/>
      <c r="C28" s="22"/>
      <c r="D28" s="22"/>
      <c r="E28" s="22"/>
      <c r="F28" s="22"/>
    </row>
    <row r="29" spans="1:6" ht="12.75" customHeight="1">
      <c r="A29" s="151" t="s">
        <v>260</v>
      </c>
      <c r="B29" s="152"/>
      <c r="C29" s="144"/>
      <c r="D29" s="22"/>
      <c r="E29" s="22"/>
      <c r="F29" s="22"/>
    </row>
    <row r="30" spans="1:6" ht="9" customHeight="1">
      <c r="A30" s="145" t="s">
        <v>189</v>
      </c>
      <c r="B30" s="152"/>
      <c r="C30" s="144"/>
      <c r="D30" s="22"/>
      <c r="E30" s="22"/>
      <c r="F30" s="22"/>
    </row>
    <row r="31" spans="1:6" ht="11.25" customHeight="1">
      <c r="A31" s="151" t="s">
        <v>261</v>
      </c>
      <c r="B31" s="152"/>
      <c r="C31" s="144"/>
      <c r="D31" s="22"/>
      <c r="E31" s="22"/>
      <c r="F31" s="22"/>
    </row>
    <row r="32" spans="1:6" ht="10.5" customHeight="1">
      <c r="A32" s="145" t="s">
        <v>195</v>
      </c>
      <c r="B32" s="152"/>
      <c r="C32" s="144"/>
      <c r="D32" s="22"/>
      <c r="E32" s="22"/>
      <c r="F32" s="22"/>
    </row>
    <row r="33" spans="1:6" ht="11.25" customHeight="1">
      <c r="A33" s="145" t="s">
        <v>458</v>
      </c>
      <c r="B33" s="152"/>
      <c r="C33" s="144"/>
      <c r="D33" s="22"/>
      <c r="E33" s="22"/>
      <c r="F33" s="22"/>
    </row>
    <row r="34" spans="1:6" ht="8.25" customHeight="1">
      <c r="A34" s="145" t="s">
        <v>189</v>
      </c>
      <c r="B34" s="152"/>
      <c r="C34" s="144"/>
      <c r="D34" s="22"/>
      <c r="E34" s="22"/>
      <c r="F34" s="22"/>
    </row>
    <row r="35" spans="1:6" ht="6.75" customHeight="1">
      <c r="A35" s="145"/>
      <c r="B35" s="152"/>
      <c r="C35" s="144"/>
      <c r="D35" s="22"/>
      <c r="E35" s="22"/>
      <c r="F35" s="22"/>
    </row>
    <row r="36" spans="1:6" ht="15" customHeight="1">
      <c r="A36" s="145" t="s">
        <v>196</v>
      </c>
      <c r="B36" s="152"/>
      <c r="C36" s="144"/>
      <c r="D36" s="22"/>
      <c r="E36" s="22"/>
      <c r="F36" s="22"/>
    </row>
    <row r="37" spans="1:6" ht="12.75" customHeight="1">
      <c r="A37" s="29"/>
      <c r="B37" s="28"/>
      <c r="C37" s="22"/>
      <c r="D37" s="22"/>
      <c r="E37" s="22"/>
      <c r="F37" s="22"/>
    </row>
    <row r="38" spans="1:6" ht="12.75" customHeight="1">
      <c r="A38" s="29"/>
      <c r="B38" s="28"/>
      <c r="C38" s="22"/>
      <c r="D38" s="22"/>
      <c r="E38" s="22"/>
      <c r="F38" s="22"/>
    </row>
    <row r="39" spans="1:6" ht="12.75" customHeight="1">
      <c r="A39" s="29"/>
      <c r="B39" s="28"/>
      <c r="C39" s="22"/>
      <c r="D39" s="22"/>
      <c r="E39" s="22"/>
      <c r="F39" s="22"/>
    </row>
    <row r="40" spans="1:6" ht="12.75" customHeight="1">
      <c r="A40" s="29"/>
      <c r="B40" s="28"/>
      <c r="C40" s="22"/>
      <c r="D40" s="22"/>
      <c r="E40" s="22"/>
      <c r="F40" s="22"/>
    </row>
    <row r="41" spans="1:6" ht="22.5" customHeight="1">
      <c r="A41" s="29"/>
      <c r="B41" s="28"/>
      <c r="C41" s="22"/>
      <c r="D41" s="22"/>
      <c r="E41" s="22"/>
      <c r="F41" s="22"/>
    </row>
    <row r="42" spans="1:6" ht="11.25" customHeight="1">
      <c r="C42" s="24"/>
      <c r="D42" s="23"/>
    </row>
    <row r="43" spans="1:6" ht="11.25" customHeight="1">
      <c r="C43" s="24"/>
      <c r="D43" s="23"/>
    </row>
    <row r="44" spans="1:6" ht="11.25" customHeight="1">
      <c r="C44" s="24"/>
      <c r="D44" s="23"/>
    </row>
    <row r="45" spans="1:6" ht="11.25" customHeight="1">
      <c r="C45" s="24"/>
      <c r="D45" s="23"/>
    </row>
    <row r="46" spans="1:6" ht="11.25" customHeight="1">
      <c r="C46" s="24"/>
      <c r="D46" s="23"/>
    </row>
    <row r="47" spans="1:6" ht="11.25" customHeight="1">
      <c r="C47" s="24"/>
      <c r="D47" s="23"/>
    </row>
    <row r="48" spans="1:6" s="6" customFormat="1" ht="11.25" customHeight="1">
      <c r="A48" s="2"/>
      <c r="B48" s="2"/>
      <c r="C48" s="24"/>
      <c r="D48" s="23"/>
      <c r="F48" s="30"/>
    </row>
    <row r="49" spans="1:6" s="6" customFormat="1" ht="11.25" customHeight="1">
      <c r="A49" s="2"/>
      <c r="B49" s="2"/>
      <c r="C49" s="24"/>
      <c r="D49" s="23"/>
      <c r="F49" s="30"/>
    </row>
    <row r="50" spans="1:6" s="6" customFormat="1" ht="11.25" customHeight="1">
      <c r="A50" s="2"/>
      <c r="B50" s="2"/>
      <c r="C50" s="24"/>
      <c r="D50" s="23"/>
      <c r="F50" s="30"/>
    </row>
    <row r="51" spans="1:6" s="6" customFormat="1" ht="11.25" customHeight="1">
      <c r="A51" s="2"/>
      <c r="B51" s="2"/>
      <c r="C51" s="24"/>
      <c r="D51" s="23"/>
      <c r="F51" s="30"/>
    </row>
    <row r="52" spans="1:6" s="6" customFormat="1" ht="11.25" customHeight="1">
      <c r="A52" s="2"/>
      <c r="B52" s="2"/>
      <c r="C52" s="24"/>
      <c r="D52" s="23"/>
      <c r="F52" s="30"/>
    </row>
    <row r="53" spans="1:6" s="6" customFormat="1" ht="11.25" customHeight="1">
      <c r="A53" s="2"/>
      <c r="B53" s="2"/>
      <c r="C53" s="24"/>
      <c r="D53" s="23"/>
      <c r="F53" s="30"/>
    </row>
    <row r="54" spans="1:6" s="6" customFormat="1" ht="11.25" customHeight="1">
      <c r="A54" s="2"/>
      <c r="B54" s="2"/>
      <c r="C54" s="24"/>
      <c r="D54" s="23"/>
      <c r="F54" s="30"/>
    </row>
    <row r="55" spans="1:6" s="6" customFormat="1" ht="11.25" customHeight="1">
      <c r="A55" s="2"/>
      <c r="B55" s="2"/>
      <c r="C55" s="24"/>
      <c r="D55" s="23"/>
      <c r="F55" s="30"/>
    </row>
    <row r="56" spans="1:6" s="6" customFormat="1" ht="11.25" customHeight="1">
      <c r="A56" s="2"/>
      <c r="B56" s="2"/>
      <c r="C56" s="24"/>
      <c r="D56" s="23"/>
      <c r="F56" s="30"/>
    </row>
    <row r="57" spans="1:6" s="6" customFormat="1" ht="11.25" customHeight="1">
      <c r="A57" s="2"/>
      <c r="B57" s="2"/>
      <c r="C57" s="24"/>
      <c r="D57" s="23"/>
      <c r="F57" s="30"/>
    </row>
    <row r="58" spans="1:6" s="6" customFormat="1" ht="11.25" customHeight="1">
      <c r="A58" s="2"/>
      <c r="B58" s="2"/>
      <c r="C58" s="24"/>
      <c r="D58" s="23"/>
      <c r="F58" s="30"/>
    </row>
    <row r="59" spans="1:6" s="6" customFormat="1" ht="11.25" customHeight="1">
      <c r="A59" s="2"/>
      <c r="B59" s="2"/>
      <c r="C59" s="24"/>
      <c r="D59" s="23"/>
      <c r="F59" s="30"/>
    </row>
    <row r="60" spans="1:6" s="6" customFormat="1" ht="11.25" customHeight="1">
      <c r="A60" s="2"/>
      <c r="B60" s="2"/>
      <c r="C60" s="24"/>
      <c r="D60" s="23"/>
      <c r="F60" s="30"/>
    </row>
    <row r="61" spans="1:6" s="6" customFormat="1" ht="11.25" customHeight="1">
      <c r="A61" s="2"/>
      <c r="B61" s="2"/>
      <c r="C61" s="24"/>
      <c r="D61" s="23"/>
      <c r="F61" s="30"/>
    </row>
    <row r="62" spans="1:6" s="6" customFormat="1" ht="23.25" customHeight="1">
      <c r="A62" s="2"/>
      <c r="B62" s="2"/>
      <c r="C62" s="2"/>
      <c r="F62" s="30"/>
    </row>
    <row r="63" spans="1:6" s="6" customFormat="1" ht="9.9499999999999993" customHeight="1">
      <c r="A63" s="2"/>
      <c r="B63" s="2"/>
      <c r="C63" s="2"/>
      <c r="F63" s="30"/>
    </row>
    <row r="64" spans="1:6" s="6" customFormat="1" ht="12.75" customHeight="1">
      <c r="A64" s="24"/>
      <c r="B64" s="24"/>
      <c r="C64" s="25"/>
      <c r="F64" s="30"/>
    </row>
  </sheetData>
  <mergeCells count="1">
    <mergeCell ref="A1:F1"/>
  </mergeCells>
  <printOptions gridLinesSet="0"/>
  <pageMargins left="0.78740157480314965" right="0.39370078740157483" top="0.59055118110236227" bottom="0.59055118110236227" header="0" footer="0"/>
  <pageSetup paperSize="9" scale="94" pageOrder="overThenDown" orientation="portrait" verticalDpi="300" r:id="rId1"/>
  <headerFooter alignWithMargins="0"/>
  <rowBreaks count="1" manualBreakCount="1">
    <brk id="15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Лист17</vt:lpstr>
      <vt:lpstr>Лист1</vt:lpstr>
      <vt:lpstr>Лист2</vt:lpstr>
      <vt:lpstr>Лист 3 </vt:lpstr>
      <vt:lpstr>'Лист 3 '!Область_печати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1</cp:lastModifiedBy>
  <cp:lastPrinted>2018-08-06T08:56:58Z</cp:lastPrinted>
  <dcterms:created xsi:type="dcterms:W3CDTF">1999-06-18T11:49:53Z</dcterms:created>
  <dcterms:modified xsi:type="dcterms:W3CDTF">2019-02-05T12:15:46Z</dcterms:modified>
</cp:coreProperties>
</file>